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875" yWindow="420" windowWidth="12120" windowHeight="9120" activeTab="0"/>
  </bookViews>
  <sheets>
    <sheet name="PUNTEGGI E CLASSIFICA" sheetId="1" r:id="rId1"/>
    <sheet name="Parziale mattino" sheetId="2" r:id="rId2"/>
    <sheet name="Parziale pomeriggio" sheetId="3" r:id="rId3"/>
  </sheets>
  <definedNames>
    <definedName name="_xlnm.Print_Area" localSheetId="2">'Parziale pomeriggio'!$A$1:$M$141</definedName>
    <definedName name="_xlnm.Print_Titles" localSheetId="1">'Parziale mattino'!$9:$10</definedName>
    <definedName name="_xlnm.Print_Titles" localSheetId="2">'Parziale pomeriggio'!$9:$10</definedName>
    <definedName name="_xlnm.Print_Titles" localSheetId="0">'PUNTEGGI E CLASSIFICA'!$9:$10</definedName>
  </definedNames>
  <calcPr fullCalcOnLoad="1"/>
</workbook>
</file>

<file path=xl/sharedStrings.xml><?xml version="1.0" encoding="utf-8"?>
<sst xmlns="http://schemas.openxmlformats.org/spreadsheetml/2006/main" count="818" uniqueCount="238">
  <si>
    <t>Organizzata da:</t>
  </si>
  <si>
    <t>E</t>
  </si>
  <si>
    <t>Impianto e Indirizzo:</t>
  </si>
  <si>
    <t>Svoltasi  in  data:</t>
  </si>
  <si>
    <t>Disciplina:</t>
  </si>
  <si>
    <t>A</t>
  </si>
  <si>
    <t>Pen</t>
  </si>
  <si>
    <t>Max</t>
  </si>
  <si>
    <t xml:space="preserve">Denominazione Gara:  </t>
  </si>
  <si>
    <t>Attrezzo</t>
  </si>
  <si>
    <t>D1</t>
  </si>
  <si>
    <t>D2</t>
  </si>
  <si>
    <t>Clavette</t>
  </si>
  <si>
    <t>Palla</t>
  </si>
  <si>
    <t>Cerchio</t>
  </si>
  <si>
    <t>Fune</t>
  </si>
  <si>
    <t>C. Libero</t>
  </si>
  <si>
    <t>Class.</t>
  </si>
  <si>
    <t>Comitato Regionale Lombardo - Via Ovada, 40   20142 MILANO</t>
  </si>
  <si>
    <t>Società</t>
  </si>
  <si>
    <t>Cod.</t>
  </si>
  <si>
    <t>Totale</t>
  </si>
  <si>
    <t>Ginnasta</t>
  </si>
  <si>
    <t>Tessera</t>
  </si>
  <si>
    <t>Punt.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</si>
  <si>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</t>
    </r>
  </si>
  <si>
    <t>Comense 1872</t>
  </si>
  <si>
    <t>02/000049</t>
  </si>
  <si>
    <t>Forza e Coraggio</t>
  </si>
  <si>
    <t>02/000064</t>
  </si>
  <si>
    <t>Ginnastica Pavese - Sq. A</t>
  </si>
  <si>
    <t>02/000081</t>
  </si>
  <si>
    <t>Ginnastica Pavese - Sq. B</t>
  </si>
  <si>
    <t>Moderna Legnano</t>
  </si>
  <si>
    <t>02/000357</t>
  </si>
  <si>
    <t>02/000486</t>
  </si>
  <si>
    <t>02/000611</t>
  </si>
  <si>
    <t>Ginnastica Rho 1979 - Sq. A</t>
  </si>
  <si>
    <t>Ginnastica Rho 1979 - Sq. B</t>
  </si>
  <si>
    <t>Ginnastica Rho 1979 - Sq. C</t>
  </si>
  <si>
    <t>Brixia Brescia</t>
  </si>
  <si>
    <t>02/000967</t>
  </si>
  <si>
    <t>Ritmica Nervianese - Sq. A</t>
  </si>
  <si>
    <t>02/001190</t>
  </si>
  <si>
    <t>Ritmica Nervianese - Sq. B</t>
  </si>
  <si>
    <t>02/001761</t>
  </si>
  <si>
    <t>Gymnasium  97</t>
  </si>
  <si>
    <t>Olimpia Senago - Sq. A</t>
  </si>
  <si>
    <t>02/001810</t>
  </si>
  <si>
    <t>Olimpia Senago - Sq. B</t>
  </si>
  <si>
    <t>Acli Crema</t>
  </si>
  <si>
    <t>02/002044</t>
  </si>
  <si>
    <t>02/002349</t>
  </si>
  <si>
    <t>Ritmica Melzo - Sq. A</t>
  </si>
  <si>
    <t>Ritmica Melzo - Sq. B</t>
  </si>
  <si>
    <t>Ritmica Villa Carcina</t>
  </si>
  <si>
    <t>02/002391</t>
  </si>
  <si>
    <t>Kinesis</t>
  </si>
  <si>
    <t>02/002397</t>
  </si>
  <si>
    <t>GAUTIERI Lisa</t>
  </si>
  <si>
    <t>MOTTO Chiara</t>
  </si>
  <si>
    <t>122974 - 122949</t>
  </si>
  <si>
    <t>0122974</t>
  </si>
  <si>
    <t>0172802</t>
  </si>
  <si>
    <t>CAMBIERI Viviana</t>
  </si>
  <si>
    <t>PLONA Lisa</t>
  </si>
  <si>
    <t>MAGNANI Marta</t>
  </si>
  <si>
    <t>OLIMPO Michelle</t>
  </si>
  <si>
    <t>MONCINI Giorgia</t>
  </si>
  <si>
    <t>INVERNIZZI Anna</t>
  </si>
  <si>
    <t>MADONINI Laura</t>
  </si>
  <si>
    <t>SALA Valentina</t>
  </si>
  <si>
    <t>BARATELLA - FRIGERIO</t>
  </si>
  <si>
    <t>ZANNARO</t>
  </si>
  <si>
    <t>201975 - 138364</t>
  </si>
  <si>
    <t>BARATELLA Sara</t>
  </si>
  <si>
    <t>FRIGERIO Laura</t>
  </si>
  <si>
    <t>138439 - 212162</t>
  </si>
  <si>
    <t>BORTOLOTTI - SCARAMELLA</t>
  </si>
  <si>
    <t>TANFOGLIO - VOLTAGGIO</t>
  </si>
  <si>
    <t>279409 - 267096</t>
  </si>
  <si>
    <t>267097 - 267093</t>
  </si>
  <si>
    <t>NICOLINI Isabella</t>
  </si>
  <si>
    <t>BORTOLOTTI Chiara</t>
  </si>
  <si>
    <t>CASTANO - CASTELLI</t>
  </si>
  <si>
    <t>REMARTINI</t>
  </si>
  <si>
    <t>148700 - 214103</t>
  </si>
  <si>
    <t>CASTELLI Giada</t>
  </si>
  <si>
    <t>CASTANO Ilaria</t>
  </si>
  <si>
    <t>BOSONI - DI COSTANZO</t>
  </si>
  <si>
    <t>FERGOLA</t>
  </si>
  <si>
    <t>281430 - 237184</t>
  </si>
  <si>
    <t>BOSONI Alessia</t>
  </si>
  <si>
    <t>DI COSTANZO Alessandra</t>
  </si>
  <si>
    <t>FERGOLA Julia</t>
  </si>
  <si>
    <t>PRETO Rebecca</t>
  </si>
  <si>
    <t>INVERNIZZI - SALA</t>
  </si>
  <si>
    <t>281522 - 251525</t>
  </si>
  <si>
    <t>MADONINI</t>
  </si>
  <si>
    <t>GAUTIERI - MARCONI</t>
  </si>
  <si>
    <t>MOTTO</t>
  </si>
  <si>
    <t>MAGNANI  - OLIMPO</t>
  </si>
  <si>
    <t xml:space="preserve">SANTORO </t>
  </si>
  <si>
    <t>233468 - 233127</t>
  </si>
  <si>
    <t>CAMBIERI - CRIPPA</t>
  </si>
  <si>
    <t>DE NARDI</t>
  </si>
  <si>
    <t>176022 - 246613</t>
  </si>
  <si>
    <t>BIALLO - BISI</t>
  </si>
  <si>
    <t>PATTINI</t>
  </si>
  <si>
    <t>271688 - 180609</t>
  </si>
  <si>
    <t>BISI Beatrice</t>
  </si>
  <si>
    <t>PATTINI Giulia</t>
  </si>
  <si>
    <t>206821 - 219278</t>
  </si>
  <si>
    <t>271690 - 251875</t>
  </si>
  <si>
    <t/>
  </si>
  <si>
    <t>VIGONI</t>
  </si>
  <si>
    <t>VIGONI Lisa</t>
  </si>
  <si>
    <t>CLERICI Alice</t>
  </si>
  <si>
    <t>CAMMARATA - CAZZOLLA</t>
  </si>
  <si>
    <t>FERRARI</t>
  </si>
  <si>
    <t>216005 - 205942</t>
  </si>
  <si>
    <t>FERRARI Francesca</t>
  </si>
  <si>
    <t>CAMMARATA Ilaria</t>
  </si>
  <si>
    <t>MARCONI Simona</t>
  </si>
  <si>
    <t>CUZZONE - GUIDETTI</t>
  </si>
  <si>
    <t>ZUCCHINI</t>
  </si>
  <si>
    <t>215071 - 216319</t>
  </si>
  <si>
    <t>GUIDETTI Laura</t>
  </si>
  <si>
    <t>CUZZONE Marta</t>
  </si>
  <si>
    <t>ZUCCHINI Giada</t>
  </si>
  <si>
    <t>BIANCHESSI - MARANGI</t>
  </si>
  <si>
    <t>PIRONDI</t>
  </si>
  <si>
    <t>260959 - 266368</t>
  </si>
  <si>
    <t>MARANGI Alice</t>
  </si>
  <si>
    <t>BERGAMASCHI Rachele</t>
  </si>
  <si>
    <t>PIRONDI Erica</t>
  </si>
  <si>
    <t>BIANCHESSI Ambra</t>
  </si>
  <si>
    <t>CERIOTTI - COLOMBO</t>
  </si>
  <si>
    <t>DMITRENCO</t>
  </si>
  <si>
    <t>247516 - 285387</t>
  </si>
  <si>
    <t>VICENTINI Laura</t>
  </si>
  <si>
    <t>FILETTI Francesca</t>
  </si>
  <si>
    <t>BAJ - FAVARETTO</t>
  </si>
  <si>
    <t>TROMBETTA</t>
  </si>
  <si>
    <t>281206 - 281211</t>
  </si>
  <si>
    <t>GHIELMI Anna</t>
  </si>
  <si>
    <t>BROGGI Veronica</t>
  </si>
  <si>
    <t>BAJ Irene</t>
  </si>
  <si>
    <t>Ginnastica Ritmica Nervianese A.S.Dil. (cod. 02-001190)</t>
  </si>
  <si>
    <t>Virtus Gallarate - Sq. A</t>
  </si>
  <si>
    <t>Virtus Gallarate - Sq. B</t>
  </si>
  <si>
    <t>02/000052</t>
  </si>
  <si>
    <t>Varesina Ginnastica</t>
  </si>
  <si>
    <t>02/000091</t>
  </si>
  <si>
    <t>Orobica Bergamo - Sq. A</t>
  </si>
  <si>
    <t>Orobica Bergamo - Sq. B</t>
  </si>
  <si>
    <t>San Giorgio 79 Desio</t>
  </si>
  <si>
    <t>02/000610</t>
  </si>
  <si>
    <t>Ritmica Rho</t>
  </si>
  <si>
    <t>02/000705</t>
  </si>
  <si>
    <t>Scuole Elementari Via G. Di Vittorio - Nerviano</t>
  </si>
  <si>
    <t>ODELLI - PAGNONI</t>
  </si>
  <si>
    <t>RABAGLIO</t>
  </si>
  <si>
    <t>CORTINOVIS Cristina</t>
  </si>
  <si>
    <t>PAGNONI</t>
  </si>
  <si>
    <t>SIGNORELLI Sofia</t>
  </si>
  <si>
    <t>BERNASCONI - BRIANZA</t>
  </si>
  <si>
    <t>MOSCONI</t>
  </si>
  <si>
    <t>BERNASCONI Elena</t>
  </si>
  <si>
    <t>BRIANZA Noemi</t>
  </si>
  <si>
    <t>MOSCONI Erica</t>
  </si>
  <si>
    <t>BERTOLAZZI PERRONE</t>
  </si>
  <si>
    <t>VEZZOLI</t>
  </si>
  <si>
    <t>VEZZOLI Beatrice</t>
  </si>
  <si>
    <t>BERTOLAZZI Camilla</t>
  </si>
  <si>
    <t>GAZZOLI Valentina</t>
  </si>
  <si>
    <t>FIMIANI - FORGHIERI</t>
  </si>
  <si>
    <t>GOBBO - IVACHOVA</t>
  </si>
  <si>
    <t>GOBBO Alessia</t>
  </si>
  <si>
    <t>COZZI Laura</t>
  </si>
  <si>
    <t>FORGHIERI Anna</t>
  </si>
  <si>
    <t>258461 - 252254</t>
  </si>
  <si>
    <t>246336 - 210566</t>
  </si>
  <si>
    <t>175448 - 175453</t>
  </si>
  <si>
    <t>175449 - 215036</t>
  </si>
  <si>
    <t xml:space="preserve">FIMIANI Alice </t>
  </si>
  <si>
    <t>ASSENTE</t>
  </si>
  <si>
    <t>GAGLIAZZO - MORIGGI</t>
  </si>
  <si>
    <t>VALTELLINO</t>
  </si>
  <si>
    <t>MARCOLEONI Denise</t>
  </si>
  <si>
    <t>SALVAGNO Sara</t>
  </si>
  <si>
    <t>289974 - 289973</t>
  </si>
  <si>
    <t>MERLO - PASETTO</t>
  </si>
  <si>
    <t>IELMINI</t>
  </si>
  <si>
    <t>MERLO Greta</t>
  </si>
  <si>
    <t>133645 -215034</t>
  </si>
  <si>
    <t>POLES Isabella</t>
  </si>
  <si>
    <t>CLERICI - GHIOLDI</t>
  </si>
  <si>
    <t>78533 - 289480</t>
  </si>
  <si>
    <t>LODI - FERRARI</t>
  </si>
  <si>
    <t>VAILATI</t>
  </si>
  <si>
    <t>184123 - 162189</t>
  </si>
  <si>
    <t>FERRARI Cristina</t>
  </si>
  <si>
    <t>LODI Sofia</t>
  </si>
  <si>
    <t>ANASTASI Simona</t>
  </si>
  <si>
    <t>CIPRI' MELANIA</t>
  </si>
  <si>
    <t>DE NARDI Francesca</t>
  </si>
  <si>
    <t>1° PROVA CAMPIONATO REGIONALE SERIE "C"</t>
  </si>
  <si>
    <t>1° PROVA CAMPIONATO REGIONALE SERIE "C" - NERVIANO 14 Febbraio 2010</t>
  </si>
  <si>
    <t>Domenica 14 Febbraio 2010</t>
  </si>
  <si>
    <r>
      <t xml:space="preserve">D1      </t>
    </r>
    <r>
      <rPr>
        <sz val="8"/>
        <rFont val="Arial"/>
        <family val="2"/>
      </rPr>
      <t>5,000</t>
    </r>
  </si>
  <si>
    <r>
      <t xml:space="preserve">A      </t>
    </r>
    <r>
      <rPr>
        <sz val="8"/>
        <rFont val="Arial"/>
        <family val="2"/>
      </rPr>
      <t>5,000</t>
    </r>
  </si>
  <si>
    <r>
      <t xml:space="preserve">E      </t>
    </r>
    <r>
      <rPr>
        <sz val="8"/>
        <rFont val="Arial"/>
        <family val="2"/>
      </rPr>
      <t>5,000</t>
    </r>
  </si>
  <si>
    <r>
      <t xml:space="preserve">Punt.    </t>
    </r>
    <r>
      <rPr>
        <sz val="8"/>
        <rFont val="Arial"/>
        <family val="2"/>
      </rPr>
      <t>18,000</t>
    </r>
  </si>
  <si>
    <t>L'Ufficiale di Gara (Marelli Alberto)</t>
  </si>
  <si>
    <t>Denominazione Gara:</t>
  </si>
  <si>
    <t>Cerchio Coppia</t>
  </si>
  <si>
    <t>Palla - Nastro</t>
  </si>
  <si>
    <t>A.S.D. GINNASTICA COMENSE 1872</t>
  </si>
  <si>
    <t>PALA SAN PIETRO - 22070 CASNATE con BERNATE (CO)</t>
  </si>
  <si>
    <t xml:space="preserve">Sabato 22 Maggio 2010 </t>
  </si>
  <si>
    <t>RITMICA</t>
  </si>
  <si>
    <t>CAMPIONATO REGIONALE SERIE "D" - OPEN</t>
  </si>
  <si>
    <t>VARESINA GINNASTICA</t>
  </si>
  <si>
    <t>RITMICA CASTELLANZA Sq. A</t>
  </si>
  <si>
    <t>GINNASTICA RHO 1979</t>
  </si>
  <si>
    <t>GYMNASIUM 97</t>
  </si>
  <si>
    <t>KINESIS</t>
  </si>
  <si>
    <t>ACLI CREMA</t>
  </si>
  <si>
    <t>RITMICA CASTELLANZA Sq. B</t>
  </si>
  <si>
    <t>02-001761</t>
  </si>
  <si>
    <t>02-002397</t>
  </si>
  <si>
    <t>02-002044</t>
  </si>
  <si>
    <t>02-002123</t>
  </si>
  <si>
    <t>02-000611</t>
  </si>
  <si>
    <t>02-000091</t>
  </si>
  <si>
    <t>CAMPIONATO REGIONALE SERIE "D" OPEN - CASNATE - 22 Maggio 2010</t>
  </si>
  <si>
    <t>Il Presidente di Giuria (Lazzaroni Laura)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</si>
</sst>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64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sz val="7"/>
      <color indexed="56"/>
      <name val="Arial"/>
      <family val="2"/>
    </font>
    <font>
      <b/>
      <sz val="11"/>
      <name val="Arial"/>
      <family val="2"/>
    </font>
    <font>
      <b/>
      <i/>
      <sz val="14"/>
      <name val="Century Schoolbook"/>
      <family val="1"/>
    </font>
    <font>
      <b/>
      <i/>
      <sz val="10"/>
      <name val="Arial"/>
      <family val="2"/>
    </font>
    <font>
      <sz val="7"/>
      <name val="Arial"/>
      <family val="2"/>
    </font>
    <font>
      <sz val="10"/>
      <color indexed="10"/>
      <name val="Century Gothic"/>
      <family val="2"/>
    </font>
    <font>
      <b/>
      <sz val="10"/>
      <name val="Arial Black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 Baltic"/>
      <family val="0"/>
    </font>
    <font>
      <b/>
      <sz val="14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12" fillId="33" borderId="10" xfId="0" applyNumberFormat="1" applyFont="1" applyFill="1" applyBorder="1" applyAlignment="1" quotePrefix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173" fontId="15" fillId="0" borderId="0" xfId="0" applyNumberFormat="1" applyFont="1" applyAlignment="1">
      <alignment/>
    </xf>
    <xf numFmtId="0" fontId="16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8" fillId="0" borderId="0" xfId="0" applyFont="1" applyAlignment="1">
      <alignment/>
    </xf>
    <xf numFmtId="0" fontId="14" fillId="0" borderId="20" xfId="0" applyFont="1" applyBorder="1" applyAlignment="1">
      <alignment vertical="top"/>
    </xf>
    <xf numFmtId="0" fontId="14" fillId="0" borderId="12" xfId="0" applyFont="1" applyBorder="1" applyAlignment="1">
      <alignment vertical="justify"/>
    </xf>
    <xf numFmtId="173" fontId="19" fillId="0" borderId="21" xfId="0" applyNumberFormat="1" applyFont="1" applyBorder="1" applyAlignment="1">
      <alignment horizontal="center" vertical="center"/>
    </xf>
    <xf numFmtId="173" fontId="19" fillId="0" borderId="22" xfId="0" applyNumberFormat="1" applyFont="1" applyBorder="1" applyAlignment="1">
      <alignment horizontal="center" vertical="center"/>
    </xf>
    <xf numFmtId="173" fontId="19" fillId="0" borderId="23" xfId="0" applyNumberFormat="1" applyFont="1" applyBorder="1" applyAlignment="1">
      <alignment horizontal="center" vertical="center"/>
    </xf>
    <xf numFmtId="173" fontId="19" fillId="0" borderId="24" xfId="0" applyNumberFormat="1" applyFont="1" applyBorder="1" applyAlignment="1">
      <alignment horizontal="center" vertical="center"/>
    </xf>
    <xf numFmtId="173" fontId="19" fillId="0" borderId="25" xfId="0" applyNumberFormat="1" applyFont="1" applyBorder="1" applyAlignment="1">
      <alignment horizontal="center" vertical="center"/>
    </xf>
    <xf numFmtId="173" fontId="19" fillId="0" borderId="26" xfId="0" applyNumberFormat="1" applyFont="1" applyBorder="1" applyAlignment="1">
      <alignment horizontal="center" vertical="center"/>
    </xf>
    <xf numFmtId="173" fontId="20" fillId="0" borderId="27" xfId="0" applyNumberFormat="1" applyFont="1" applyFill="1" applyBorder="1" applyAlignment="1">
      <alignment horizontal="center" vertical="center"/>
    </xf>
    <xf numFmtId="173" fontId="20" fillId="0" borderId="28" xfId="0" applyNumberFormat="1" applyFont="1" applyFill="1" applyBorder="1" applyAlignment="1">
      <alignment horizontal="center" vertical="center"/>
    </xf>
    <xf numFmtId="173" fontId="20" fillId="0" borderId="29" xfId="0" applyNumberFormat="1" applyFont="1" applyFill="1" applyBorder="1" applyAlignment="1">
      <alignment horizontal="center" vertical="center"/>
    </xf>
    <xf numFmtId="173" fontId="20" fillId="0" borderId="30" xfId="0" applyNumberFormat="1" applyFont="1" applyFill="1" applyBorder="1" applyAlignment="1">
      <alignment horizontal="center" vertical="center"/>
    </xf>
    <xf numFmtId="173" fontId="20" fillId="0" borderId="31" xfId="0" applyNumberFormat="1" applyFont="1" applyFill="1" applyBorder="1" applyAlignment="1">
      <alignment horizontal="center" vertical="center"/>
    </xf>
    <xf numFmtId="173" fontId="20" fillId="0" borderId="32" xfId="0" applyNumberFormat="1" applyFont="1" applyFill="1" applyBorder="1" applyAlignment="1">
      <alignment horizontal="center" vertical="center"/>
    </xf>
    <xf numFmtId="173" fontId="20" fillId="0" borderId="33" xfId="0" applyNumberFormat="1" applyFont="1" applyFill="1" applyBorder="1" applyAlignment="1">
      <alignment horizontal="center" vertical="center"/>
    </xf>
    <xf numFmtId="173" fontId="20" fillId="0" borderId="34" xfId="0" applyNumberFormat="1" applyFont="1" applyFill="1" applyBorder="1" applyAlignment="1">
      <alignment horizontal="center" vertical="center"/>
    </xf>
    <xf numFmtId="173" fontId="21" fillId="0" borderId="35" xfId="0" applyNumberFormat="1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0" fontId="24" fillId="0" borderId="40" xfId="0" applyFont="1" applyBorder="1" applyAlignment="1" quotePrefix="1">
      <alignment horizontal="center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 quotePrefix="1">
      <alignment horizontal="center"/>
    </xf>
    <xf numFmtId="0" fontId="24" fillId="0" borderId="42" xfId="0" applyFont="1" applyBorder="1" applyAlignment="1">
      <alignment/>
    </xf>
    <xf numFmtId="0" fontId="24" fillId="0" borderId="20" xfId="0" applyFont="1" applyBorder="1" applyAlignment="1" applyProtection="1">
      <alignment/>
      <protection locked="0"/>
    </xf>
    <xf numFmtId="173" fontId="21" fillId="0" borderId="43" xfId="0" applyNumberFormat="1" applyFont="1" applyFill="1" applyBorder="1" applyAlignment="1">
      <alignment horizontal="center" vertical="center"/>
    </xf>
    <xf numFmtId="0" fontId="24" fillId="0" borderId="20" xfId="0" applyFont="1" applyBorder="1" applyAlignment="1" quotePrefix="1">
      <alignment horizontal="center"/>
    </xf>
    <xf numFmtId="0" fontId="7" fillId="0" borderId="44" xfId="0" applyFont="1" applyBorder="1" applyAlignment="1">
      <alignment vertical="center"/>
    </xf>
    <xf numFmtId="0" fontId="24" fillId="0" borderId="45" xfId="0" applyFont="1" applyBorder="1" applyAlignment="1" quotePrefix="1">
      <alignment horizontal="center"/>
    </xf>
    <xf numFmtId="0" fontId="7" fillId="0" borderId="17" xfId="0" applyFont="1" applyBorder="1" applyAlignment="1">
      <alignment vertical="center"/>
    </xf>
    <xf numFmtId="0" fontId="24" fillId="0" borderId="41" xfId="0" applyFont="1" applyBorder="1" applyAlignment="1">
      <alignment horizontal="center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42" xfId="0" applyFont="1" applyBorder="1" applyAlignment="1">
      <alignment horizontal="center"/>
    </xf>
    <xf numFmtId="0" fontId="7" fillId="0" borderId="1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4" fillId="0" borderId="20" xfId="0" applyFont="1" applyBorder="1" applyAlignment="1" quotePrefix="1">
      <alignment vertical="top"/>
    </xf>
    <xf numFmtId="0" fontId="18" fillId="0" borderId="46" xfId="0" applyFont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6" fillId="0" borderId="46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0" fillId="0" borderId="46" xfId="0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24" fillId="0" borderId="41" xfId="0" applyFont="1" applyBorder="1" applyAlignment="1">
      <alignment/>
    </xf>
    <xf numFmtId="0" fontId="7" fillId="0" borderId="50" xfId="0" applyFont="1" applyFill="1" applyBorder="1" applyAlignment="1">
      <alignment vertical="center"/>
    </xf>
    <xf numFmtId="0" fontId="25" fillId="0" borderId="46" xfId="0" applyFont="1" applyFill="1" applyBorder="1" applyAlignment="1">
      <alignment/>
    </xf>
    <xf numFmtId="0" fontId="26" fillId="0" borderId="0" xfId="0" applyFont="1" applyAlignment="1">
      <alignment/>
    </xf>
    <xf numFmtId="0" fontId="6" fillId="35" borderId="37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173" fontId="21" fillId="0" borderId="51" xfId="0" applyNumberFormat="1" applyFont="1" applyFill="1" applyBorder="1" applyAlignment="1">
      <alignment horizontal="center" vertical="center"/>
    </xf>
    <xf numFmtId="173" fontId="21" fillId="0" borderId="34" xfId="0" applyNumberFormat="1" applyFont="1" applyFill="1" applyBorder="1" applyAlignment="1">
      <alignment horizontal="center" vertical="center"/>
    </xf>
    <xf numFmtId="173" fontId="19" fillId="0" borderId="32" xfId="0" applyNumberFormat="1" applyFont="1" applyBorder="1" applyAlignment="1">
      <alignment horizontal="center" vertical="center"/>
    </xf>
    <xf numFmtId="173" fontId="19" fillId="0" borderId="33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vertical="top"/>
    </xf>
    <xf numFmtId="0" fontId="14" fillId="0" borderId="53" xfId="0" applyFont="1" applyBorder="1" applyAlignment="1">
      <alignment vertical="top"/>
    </xf>
    <xf numFmtId="0" fontId="14" fillId="0" borderId="54" xfId="0" applyFont="1" applyBorder="1" applyAlignment="1">
      <alignment vertical="top"/>
    </xf>
    <xf numFmtId="0" fontId="28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30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Rectangle 51"/>
        <xdr:cNvSpPr>
          <a:spLocks/>
        </xdr:cNvSpPr>
      </xdr:nvSpPr>
      <xdr:spPr>
        <a:xfrm>
          <a:off x="7534275" y="3095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>
      <xdr:nvSpPr>
        <xdr:cNvPr id="2" name="Rectangle 63"/>
        <xdr:cNvSpPr>
          <a:spLocks/>
        </xdr:cNvSpPr>
      </xdr:nvSpPr>
      <xdr:spPr>
        <a:xfrm>
          <a:off x="7534275" y="3857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4</xdr:row>
      <xdr:rowOff>38100</xdr:rowOff>
    </xdr:to>
    <xdr:pic>
      <xdr:nvPicPr>
        <xdr:cNvPr id="3" name="Picture 127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16</xdr:row>
      <xdr:rowOff>38100</xdr:rowOff>
    </xdr:from>
    <xdr:to>
      <xdr:col>6</xdr:col>
      <xdr:colOff>885825</xdr:colOff>
      <xdr:row>17</xdr:row>
      <xdr:rowOff>152400</xdr:rowOff>
    </xdr:to>
    <xdr:pic>
      <xdr:nvPicPr>
        <xdr:cNvPr id="1" name="Picture 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</xdr:row>
      <xdr:rowOff>38100</xdr:rowOff>
    </xdr:from>
    <xdr:to>
      <xdr:col>6</xdr:col>
      <xdr:colOff>1181100</xdr:colOff>
      <xdr:row>13</xdr:row>
      <xdr:rowOff>152400</xdr:rowOff>
    </xdr:to>
    <xdr:pic>
      <xdr:nvPicPr>
        <xdr:cNvPr id="2" name="Picture 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8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</xdr:row>
      <xdr:rowOff>38100</xdr:rowOff>
    </xdr:from>
    <xdr:to>
      <xdr:col>6</xdr:col>
      <xdr:colOff>1181100</xdr:colOff>
      <xdr:row>15</xdr:row>
      <xdr:rowOff>152400</xdr:rowOff>
    </xdr:to>
    <xdr:pic>
      <xdr:nvPicPr>
        <xdr:cNvPr id="3" name="Picture 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2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</xdr:row>
      <xdr:rowOff>38100</xdr:rowOff>
    </xdr:from>
    <xdr:to>
      <xdr:col>6</xdr:col>
      <xdr:colOff>1181100</xdr:colOff>
      <xdr:row>19</xdr:row>
      <xdr:rowOff>152400</xdr:rowOff>
    </xdr:to>
    <xdr:pic>
      <xdr:nvPicPr>
        <xdr:cNvPr id="4" name="Picture 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9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</xdr:row>
      <xdr:rowOff>38100</xdr:rowOff>
    </xdr:from>
    <xdr:to>
      <xdr:col>6</xdr:col>
      <xdr:colOff>1190625</xdr:colOff>
      <xdr:row>17</xdr:row>
      <xdr:rowOff>152400</xdr:rowOff>
    </xdr:to>
    <xdr:pic>
      <xdr:nvPicPr>
        <xdr:cNvPr id="5" name="Picture 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85725</xdr:rowOff>
    </xdr:from>
    <xdr:to>
      <xdr:col>13</xdr:col>
      <xdr:colOff>0</xdr:colOff>
      <xdr:row>19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10782300" y="3457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895350</xdr:colOff>
      <xdr:row>10</xdr:row>
      <xdr:rowOff>38100</xdr:rowOff>
    </xdr:from>
    <xdr:to>
      <xdr:col>6</xdr:col>
      <xdr:colOff>1181100</xdr:colOff>
      <xdr:row>11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7239000" y="24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104775</xdr:rowOff>
    </xdr:from>
    <xdr:to>
      <xdr:col>6</xdr:col>
      <xdr:colOff>1104900</xdr:colOff>
      <xdr:row>11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7324725" y="25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676275</xdr:colOff>
      <xdr:row>16</xdr:row>
      <xdr:rowOff>123825</xdr:rowOff>
    </xdr:from>
    <xdr:to>
      <xdr:col>6</xdr:col>
      <xdr:colOff>552450</xdr:colOff>
      <xdr:row>18</xdr:row>
      <xdr:rowOff>19050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86500" y="36861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26</xdr:row>
      <xdr:rowOff>38100</xdr:rowOff>
    </xdr:from>
    <xdr:to>
      <xdr:col>6</xdr:col>
      <xdr:colOff>885825</xdr:colOff>
      <xdr:row>27</xdr:row>
      <xdr:rowOff>152400</xdr:rowOff>
    </xdr:to>
    <xdr:pic>
      <xdr:nvPicPr>
        <xdr:cNvPr id="10" name="Picture 1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</xdr:row>
      <xdr:rowOff>38100</xdr:rowOff>
    </xdr:from>
    <xdr:to>
      <xdr:col>6</xdr:col>
      <xdr:colOff>1190625</xdr:colOff>
      <xdr:row>27</xdr:row>
      <xdr:rowOff>152400</xdr:rowOff>
    </xdr:to>
    <xdr:pic>
      <xdr:nvPicPr>
        <xdr:cNvPr id="11" name="Picture 1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26</xdr:row>
      <xdr:rowOff>123825</xdr:rowOff>
    </xdr:from>
    <xdr:to>
      <xdr:col>6</xdr:col>
      <xdr:colOff>628650</xdr:colOff>
      <xdr:row>28</xdr:row>
      <xdr:rowOff>19050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276975" y="55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895350</xdr:colOff>
      <xdr:row>20</xdr:row>
      <xdr:rowOff>38100</xdr:rowOff>
    </xdr:from>
    <xdr:to>
      <xdr:col>6</xdr:col>
      <xdr:colOff>1181100</xdr:colOff>
      <xdr:row>21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7239000" y="43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6</xdr:col>
      <xdr:colOff>1104900</xdr:colOff>
      <xdr:row>21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7324725" y="44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38100</xdr:rowOff>
    </xdr:from>
    <xdr:to>
      <xdr:col>6</xdr:col>
      <xdr:colOff>1181100</xdr:colOff>
      <xdr:row>23</xdr:row>
      <xdr:rowOff>152400</xdr:rowOff>
    </xdr:to>
    <xdr:pic>
      <xdr:nvPicPr>
        <xdr:cNvPr id="15" name="Picture 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7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</xdr:row>
      <xdr:rowOff>38100</xdr:rowOff>
    </xdr:from>
    <xdr:to>
      <xdr:col>6</xdr:col>
      <xdr:colOff>1181100</xdr:colOff>
      <xdr:row>25</xdr:row>
      <xdr:rowOff>152400</xdr:rowOff>
    </xdr:to>
    <xdr:pic>
      <xdr:nvPicPr>
        <xdr:cNvPr id="16" name="Picture 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1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28</xdr:row>
      <xdr:rowOff>38100</xdr:rowOff>
    </xdr:from>
    <xdr:to>
      <xdr:col>6</xdr:col>
      <xdr:colOff>1181100</xdr:colOff>
      <xdr:row>29</xdr:row>
      <xdr:rowOff>152400</xdr:rowOff>
    </xdr:to>
    <xdr:pic>
      <xdr:nvPicPr>
        <xdr:cNvPr id="17" name="Picture 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8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25</xdr:row>
      <xdr:rowOff>85725</xdr:rowOff>
    </xdr:from>
    <xdr:to>
      <xdr:col>13</xdr:col>
      <xdr:colOff>0</xdr:colOff>
      <xdr:row>29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10782300" y="5362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590550</xdr:colOff>
      <xdr:row>36</xdr:row>
      <xdr:rowOff>38100</xdr:rowOff>
    </xdr:from>
    <xdr:to>
      <xdr:col>6</xdr:col>
      <xdr:colOff>885825</xdr:colOff>
      <xdr:row>37</xdr:row>
      <xdr:rowOff>152400</xdr:rowOff>
    </xdr:to>
    <xdr:pic>
      <xdr:nvPicPr>
        <xdr:cNvPr id="19" name="Picture 1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36</xdr:row>
      <xdr:rowOff>38100</xdr:rowOff>
    </xdr:from>
    <xdr:to>
      <xdr:col>6</xdr:col>
      <xdr:colOff>1190625</xdr:colOff>
      <xdr:row>37</xdr:row>
      <xdr:rowOff>152400</xdr:rowOff>
    </xdr:to>
    <xdr:pic>
      <xdr:nvPicPr>
        <xdr:cNvPr id="20" name="Picture 2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38100</xdr:rowOff>
    </xdr:from>
    <xdr:to>
      <xdr:col>6</xdr:col>
      <xdr:colOff>1181100</xdr:colOff>
      <xdr:row>31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7239000" y="62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6</xdr:col>
      <xdr:colOff>1104900</xdr:colOff>
      <xdr:row>31</xdr:row>
      <xdr:rowOff>57150</xdr:rowOff>
    </xdr:to>
    <xdr:sp>
      <xdr:nvSpPr>
        <xdr:cNvPr id="22" name="Rectangle 22"/>
        <xdr:cNvSpPr>
          <a:spLocks/>
        </xdr:cNvSpPr>
      </xdr:nvSpPr>
      <xdr:spPr>
        <a:xfrm>
          <a:off x="7324725" y="63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32</xdr:row>
      <xdr:rowOff>38100</xdr:rowOff>
    </xdr:from>
    <xdr:to>
      <xdr:col>6</xdr:col>
      <xdr:colOff>1181100</xdr:colOff>
      <xdr:row>33</xdr:row>
      <xdr:rowOff>152400</xdr:rowOff>
    </xdr:to>
    <xdr:pic>
      <xdr:nvPicPr>
        <xdr:cNvPr id="23" name="Picture 2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6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34</xdr:row>
      <xdr:rowOff>38100</xdr:rowOff>
    </xdr:from>
    <xdr:to>
      <xdr:col>6</xdr:col>
      <xdr:colOff>1181100</xdr:colOff>
      <xdr:row>35</xdr:row>
      <xdr:rowOff>152400</xdr:rowOff>
    </xdr:to>
    <xdr:pic>
      <xdr:nvPicPr>
        <xdr:cNvPr id="24" name="Picture 2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70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38</xdr:row>
      <xdr:rowOff>38100</xdr:rowOff>
    </xdr:from>
    <xdr:to>
      <xdr:col>6</xdr:col>
      <xdr:colOff>1181100</xdr:colOff>
      <xdr:row>39</xdr:row>
      <xdr:rowOff>152400</xdr:rowOff>
    </xdr:to>
    <xdr:pic>
      <xdr:nvPicPr>
        <xdr:cNvPr id="25" name="Picture 2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77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46</xdr:row>
      <xdr:rowOff>38100</xdr:rowOff>
    </xdr:from>
    <xdr:to>
      <xdr:col>6</xdr:col>
      <xdr:colOff>885825</xdr:colOff>
      <xdr:row>47</xdr:row>
      <xdr:rowOff>152400</xdr:rowOff>
    </xdr:to>
    <xdr:pic>
      <xdr:nvPicPr>
        <xdr:cNvPr id="26" name="Picture 2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46</xdr:row>
      <xdr:rowOff>38100</xdr:rowOff>
    </xdr:from>
    <xdr:to>
      <xdr:col>6</xdr:col>
      <xdr:colOff>1190625</xdr:colOff>
      <xdr:row>47</xdr:row>
      <xdr:rowOff>152400</xdr:rowOff>
    </xdr:to>
    <xdr:pic>
      <xdr:nvPicPr>
        <xdr:cNvPr id="27" name="Picture 2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38100</xdr:rowOff>
    </xdr:from>
    <xdr:to>
      <xdr:col>6</xdr:col>
      <xdr:colOff>1181100</xdr:colOff>
      <xdr:row>41</xdr:row>
      <xdr:rowOff>133350</xdr:rowOff>
    </xdr:to>
    <xdr:sp>
      <xdr:nvSpPr>
        <xdr:cNvPr id="28" name="Rectangle 28"/>
        <xdr:cNvSpPr>
          <a:spLocks/>
        </xdr:cNvSpPr>
      </xdr:nvSpPr>
      <xdr:spPr>
        <a:xfrm>
          <a:off x="7239000" y="81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104775</xdr:rowOff>
    </xdr:from>
    <xdr:to>
      <xdr:col>6</xdr:col>
      <xdr:colOff>1104900</xdr:colOff>
      <xdr:row>41</xdr:row>
      <xdr:rowOff>57150</xdr:rowOff>
    </xdr:to>
    <xdr:sp>
      <xdr:nvSpPr>
        <xdr:cNvPr id="29" name="Rectangle 29"/>
        <xdr:cNvSpPr>
          <a:spLocks/>
        </xdr:cNvSpPr>
      </xdr:nvSpPr>
      <xdr:spPr>
        <a:xfrm>
          <a:off x="7324725" y="82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42</xdr:row>
      <xdr:rowOff>38100</xdr:rowOff>
    </xdr:from>
    <xdr:to>
      <xdr:col>6</xdr:col>
      <xdr:colOff>1181100</xdr:colOff>
      <xdr:row>43</xdr:row>
      <xdr:rowOff>152400</xdr:rowOff>
    </xdr:to>
    <xdr:pic>
      <xdr:nvPicPr>
        <xdr:cNvPr id="30" name="Picture 3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85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44</xdr:row>
      <xdr:rowOff>38100</xdr:rowOff>
    </xdr:from>
    <xdr:to>
      <xdr:col>6</xdr:col>
      <xdr:colOff>1181100</xdr:colOff>
      <xdr:row>45</xdr:row>
      <xdr:rowOff>152400</xdr:rowOff>
    </xdr:to>
    <xdr:pic>
      <xdr:nvPicPr>
        <xdr:cNvPr id="31" name="Picture 3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89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48</xdr:row>
      <xdr:rowOff>38100</xdr:rowOff>
    </xdr:from>
    <xdr:to>
      <xdr:col>6</xdr:col>
      <xdr:colOff>1181100</xdr:colOff>
      <xdr:row>49</xdr:row>
      <xdr:rowOff>152400</xdr:rowOff>
    </xdr:to>
    <xdr:pic>
      <xdr:nvPicPr>
        <xdr:cNvPr id="32" name="Picture 3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96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56</xdr:row>
      <xdr:rowOff>38100</xdr:rowOff>
    </xdr:from>
    <xdr:to>
      <xdr:col>6</xdr:col>
      <xdr:colOff>885825</xdr:colOff>
      <xdr:row>57</xdr:row>
      <xdr:rowOff>152400</xdr:rowOff>
    </xdr:to>
    <xdr:pic>
      <xdr:nvPicPr>
        <xdr:cNvPr id="33" name="Picture 3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56</xdr:row>
      <xdr:rowOff>38100</xdr:rowOff>
    </xdr:from>
    <xdr:to>
      <xdr:col>6</xdr:col>
      <xdr:colOff>1190625</xdr:colOff>
      <xdr:row>57</xdr:row>
      <xdr:rowOff>152400</xdr:rowOff>
    </xdr:to>
    <xdr:pic>
      <xdr:nvPicPr>
        <xdr:cNvPr id="34" name="Picture 3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50</xdr:row>
      <xdr:rowOff>38100</xdr:rowOff>
    </xdr:from>
    <xdr:to>
      <xdr:col>6</xdr:col>
      <xdr:colOff>1181100</xdr:colOff>
      <xdr:row>51</xdr:row>
      <xdr:rowOff>133350</xdr:rowOff>
    </xdr:to>
    <xdr:sp>
      <xdr:nvSpPr>
        <xdr:cNvPr id="35" name="Rectangle 35"/>
        <xdr:cNvSpPr>
          <a:spLocks/>
        </xdr:cNvSpPr>
      </xdr:nvSpPr>
      <xdr:spPr>
        <a:xfrm>
          <a:off x="7239000" y="100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50</xdr:row>
      <xdr:rowOff>104775</xdr:rowOff>
    </xdr:from>
    <xdr:to>
      <xdr:col>6</xdr:col>
      <xdr:colOff>1104900</xdr:colOff>
      <xdr:row>51</xdr:row>
      <xdr:rowOff>57150</xdr:rowOff>
    </xdr:to>
    <xdr:sp>
      <xdr:nvSpPr>
        <xdr:cNvPr id="36" name="Rectangle 36"/>
        <xdr:cNvSpPr>
          <a:spLocks/>
        </xdr:cNvSpPr>
      </xdr:nvSpPr>
      <xdr:spPr>
        <a:xfrm>
          <a:off x="7324725" y="101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52</xdr:row>
      <xdr:rowOff>38100</xdr:rowOff>
    </xdr:from>
    <xdr:to>
      <xdr:col>6</xdr:col>
      <xdr:colOff>1181100</xdr:colOff>
      <xdr:row>53</xdr:row>
      <xdr:rowOff>152400</xdr:rowOff>
    </xdr:to>
    <xdr:pic>
      <xdr:nvPicPr>
        <xdr:cNvPr id="37" name="Picture 3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045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54</xdr:row>
      <xdr:rowOff>38100</xdr:rowOff>
    </xdr:from>
    <xdr:to>
      <xdr:col>6</xdr:col>
      <xdr:colOff>1181100</xdr:colOff>
      <xdr:row>55</xdr:row>
      <xdr:rowOff>152400</xdr:rowOff>
    </xdr:to>
    <xdr:pic>
      <xdr:nvPicPr>
        <xdr:cNvPr id="38" name="Picture 3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083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58</xdr:row>
      <xdr:rowOff>38100</xdr:rowOff>
    </xdr:from>
    <xdr:to>
      <xdr:col>6</xdr:col>
      <xdr:colOff>1181100</xdr:colOff>
      <xdr:row>59</xdr:row>
      <xdr:rowOff>152400</xdr:rowOff>
    </xdr:to>
    <xdr:pic>
      <xdr:nvPicPr>
        <xdr:cNvPr id="39" name="Picture 3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16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66</xdr:row>
      <xdr:rowOff>38100</xdr:rowOff>
    </xdr:from>
    <xdr:to>
      <xdr:col>6</xdr:col>
      <xdr:colOff>885825</xdr:colOff>
      <xdr:row>67</xdr:row>
      <xdr:rowOff>152400</xdr:rowOff>
    </xdr:to>
    <xdr:pic>
      <xdr:nvPicPr>
        <xdr:cNvPr id="40" name="Picture 4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66</xdr:row>
      <xdr:rowOff>38100</xdr:rowOff>
    </xdr:from>
    <xdr:to>
      <xdr:col>6</xdr:col>
      <xdr:colOff>1190625</xdr:colOff>
      <xdr:row>67</xdr:row>
      <xdr:rowOff>152400</xdr:rowOff>
    </xdr:to>
    <xdr:pic>
      <xdr:nvPicPr>
        <xdr:cNvPr id="41" name="Picture 4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60</xdr:row>
      <xdr:rowOff>38100</xdr:rowOff>
    </xdr:from>
    <xdr:to>
      <xdr:col>6</xdr:col>
      <xdr:colOff>1181100</xdr:colOff>
      <xdr:row>61</xdr:row>
      <xdr:rowOff>133350</xdr:rowOff>
    </xdr:to>
    <xdr:sp>
      <xdr:nvSpPr>
        <xdr:cNvPr id="42" name="Rectangle 42"/>
        <xdr:cNvSpPr>
          <a:spLocks/>
        </xdr:cNvSpPr>
      </xdr:nvSpPr>
      <xdr:spPr>
        <a:xfrm>
          <a:off x="7239000" y="119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104775</xdr:rowOff>
    </xdr:from>
    <xdr:to>
      <xdr:col>6</xdr:col>
      <xdr:colOff>1104900</xdr:colOff>
      <xdr:row>61</xdr:row>
      <xdr:rowOff>57150</xdr:rowOff>
    </xdr:to>
    <xdr:sp>
      <xdr:nvSpPr>
        <xdr:cNvPr id="43" name="Rectangle 43"/>
        <xdr:cNvSpPr>
          <a:spLocks/>
        </xdr:cNvSpPr>
      </xdr:nvSpPr>
      <xdr:spPr>
        <a:xfrm>
          <a:off x="7324725" y="120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62</xdr:row>
      <xdr:rowOff>38100</xdr:rowOff>
    </xdr:from>
    <xdr:to>
      <xdr:col>6</xdr:col>
      <xdr:colOff>1181100</xdr:colOff>
      <xdr:row>63</xdr:row>
      <xdr:rowOff>152400</xdr:rowOff>
    </xdr:to>
    <xdr:pic>
      <xdr:nvPicPr>
        <xdr:cNvPr id="44" name="Picture 4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23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64</xdr:row>
      <xdr:rowOff>38100</xdr:rowOff>
    </xdr:from>
    <xdr:to>
      <xdr:col>6</xdr:col>
      <xdr:colOff>1181100</xdr:colOff>
      <xdr:row>65</xdr:row>
      <xdr:rowOff>152400</xdr:rowOff>
    </xdr:to>
    <xdr:pic>
      <xdr:nvPicPr>
        <xdr:cNvPr id="45" name="Picture 4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27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68</xdr:row>
      <xdr:rowOff>38100</xdr:rowOff>
    </xdr:from>
    <xdr:to>
      <xdr:col>6</xdr:col>
      <xdr:colOff>1181100</xdr:colOff>
      <xdr:row>69</xdr:row>
      <xdr:rowOff>152400</xdr:rowOff>
    </xdr:to>
    <xdr:pic>
      <xdr:nvPicPr>
        <xdr:cNvPr id="46" name="Picture 4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35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76</xdr:row>
      <xdr:rowOff>38100</xdr:rowOff>
    </xdr:from>
    <xdr:to>
      <xdr:col>6</xdr:col>
      <xdr:colOff>885825</xdr:colOff>
      <xdr:row>77</xdr:row>
      <xdr:rowOff>152400</xdr:rowOff>
    </xdr:to>
    <xdr:pic>
      <xdr:nvPicPr>
        <xdr:cNvPr id="47" name="Picture 4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76</xdr:row>
      <xdr:rowOff>38100</xdr:rowOff>
    </xdr:from>
    <xdr:to>
      <xdr:col>6</xdr:col>
      <xdr:colOff>1190625</xdr:colOff>
      <xdr:row>77</xdr:row>
      <xdr:rowOff>152400</xdr:rowOff>
    </xdr:to>
    <xdr:pic>
      <xdr:nvPicPr>
        <xdr:cNvPr id="48" name="Picture 4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70</xdr:row>
      <xdr:rowOff>38100</xdr:rowOff>
    </xdr:from>
    <xdr:to>
      <xdr:col>6</xdr:col>
      <xdr:colOff>1181100</xdr:colOff>
      <xdr:row>71</xdr:row>
      <xdr:rowOff>133350</xdr:rowOff>
    </xdr:to>
    <xdr:sp>
      <xdr:nvSpPr>
        <xdr:cNvPr id="49" name="Rectangle 49"/>
        <xdr:cNvSpPr>
          <a:spLocks/>
        </xdr:cNvSpPr>
      </xdr:nvSpPr>
      <xdr:spPr>
        <a:xfrm>
          <a:off x="7239000" y="1388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104775</xdr:rowOff>
    </xdr:from>
    <xdr:to>
      <xdr:col>6</xdr:col>
      <xdr:colOff>1104900</xdr:colOff>
      <xdr:row>71</xdr:row>
      <xdr:rowOff>57150</xdr:rowOff>
    </xdr:to>
    <xdr:sp>
      <xdr:nvSpPr>
        <xdr:cNvPr id="50" name="Rectangle 50"/>
        <xdr:cNvSpPr>
          <a:spLocks/>
        </xdr:cNvSpPr>
      </xdr:nvSpPr>
      <xdr:spPr>
        <a:xfrm>
          <a:off x="7324725" y="1395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72</xdr:row>
      <xdr:rowOff>38100</xdr:rowOff>
    </xdr:from>
    <xdr:to>
      <xdr:col>6</xdr:col>
      <xdr:colOff>1181100</xdr:colOff>
      <xdr:row>73</xdr:row>
      <xdr:rowOff>152400</xdr:rowOff>
    </xdr:to>
    <xdr:pic>
      <xdr:nvPicPr>
        <xdr:cNvPr id="51" name="Picture 5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426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74</xdr:row>
      <xdr:rowOff>38100</xdr:rowOff>
    </xdr:from>
    <xdr:to>
      <xdr:col>6</xdr:col>
      <xdr:colOff>1181100</xdr:colOff>
      <xdr:row>75</xdr:row>
      <xdr:rowOff>152400</xdr:rowOff>
    </xdr:to>
    <xdr:pic>
      <xdr:nvPicPr>
        <xdr:cNvPr id="52" name="Picture 5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464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78</xdr:row>
      <xdr:rowOff>38100</xdr:rowOff>
    </xdr:from>
    <xdr:to>
      <xdr:col>6</xdr:col>
      <xdr:colOff>1181100</xdr:colOff>
      <xdr:row>79</xdr:row>
      <xdr:rowOff>152400</xdr:rowOff>
    </xdr:to>
    <xdr:pic>
      <xdr:nvPicPr>
        <xdr:cNvPr id="53" name="Picture 5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541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86</xdr:row>
      <xdr:rowOff>38100</xdr:rowOff>
    </xdr:from>
    <xdr:to>
      <xdr:col>6</xdr:col>
      <xdr:colOff>885825</xdr:colOff>
      <xdr:row>87</xdr:row>
      <xdr:rowOff>152400</xdr:rowOff>
    </xdr:to>
    <xdr:pic>
      <xdr:nvPicPr>
        <xdr:cNvPr id="54" name="Picture 5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86</xdr:row>
      <xdr:rowOff>38100</xdr:rowOff>
    </xdr:from>
    <xdr:to>
      <xdr:col>6</xdr:col>
      <xdr:colOff>1190625</xdr:colOff>
      <xdr:row>87</xdr:row>
      <xdr:rowOff>152400</xdr:rowOff>
    </xdr:to>
    <xdr:pic>
      <xdr:nvPicPr>
        <xdr:cNvPr id="55" name="Picture 5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80</xdr:row>
      <xdr:rowOff>38100</xdr:rowOff>
    </xdr:from>
    <xdr:to>
      <xdr:col>6</xdr:col>
      <xdr:colOff>1181100</xdr:colOff>
      <xdr:row>81</xdr:row>
      <xdr:rowOff>133350</xdr:rowOff>
    </xdr:to>
    <xdr:sp>
      <xdr:nvSpPr>
        <xdr:cNvPr id="56" name="Rectangle 56"/>
        <xdr:cNvSpPr>
          <a:spLocks/>
        </xdr:cNvSpPr>
      </xdr:nvSpPr>
      <xdr:spPr>
        <a:xfrm>
          <a:off x="7239000" y="1579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80</xdr:row>
      <xdr:rowOff>104775</xdr:rowOff>
    </xdr:from>
    <xdr:to>
      <xdr:col>6</xdr:col>
      <xdr:colOff>1104900</xdr:colOff>
      <xdr:row>81</xdr:row>
      <xdr:rowOff>57150</xdr:rowOff>
    </xdr:to>
    <xdr:sp>
      <xdr:nvSpPr>
        <xdr:cNvPr id="57" name="Rectangle 57"/>
        <xdr:cNvSpPr>
          <a:spLocks/>
        </xdr:cNvSpPr>
      </xdr:nvSpPr>
      <xdr:spPr>
        <a:xfrm>
          <a:off x="7324725" y="1585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82</xdr:row>
      <xdr:rowOff>38100</xdr:rowOff>
    </xdr:from>
    <xdr:to>
      <xdr:col>6</xdr:col>
      <xdr:colOff>1181100</xdr:colOff>
      <xdr:row>83</xdr:row>
      <xdr:rowOff>152400</xdr:rowOff>
    </xdr:to>
    <xdr:pic>
      <xdr:nvPicPr>
        <xdr:cNvPr id="58" name="Picture 5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617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84</xdr:row>
      <xdr:rowOff>38100</xdr:rowOff>
    </xdr:from>
    <xdr:to>
      <xdr:col>6</xdr:col>
      <xdr:colOff>1181100</xdr:colOff>
      <xdr:row>85</xdr:row>
      <xdr:rowOff>152400</xdr:rowOff>
    </xdr:to>
    <xdr:pic>
      <xdr:nvPicPr>
        <xdr:cNvPr id="59" name="Picture 5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655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88</xdr:row>
      <xdr:rowOff>38100</xdr:rowOff>
    </xdr:from>
    <xdr:to>
      <xdr:col>6</xdr:col>
      <xdr:colOff>1181100</xdr:colOff>
      <xdr:row>89</xdr:row>
      <xdr:rowOff>152400</xdr:rowOff>
    </xdr:to>
    <xdr:pic>
      <xdr:nvPicPr>
        <xdr:cNvPr id="60" name="Picture 6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731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96</xdr:row>
      <xdr:rowOff>38100</xdr:rowOff>
    </xdr:from>
    <xdr:to>
      <xdr:col>6</xdr:col>
      <xdr:colOff>885825</xdr:colOff>
      <xdr:row>97</xdr:row>
      <xdr:rowOff>152400</xdr:rowOff>
    </xdr:to>
    <xdr:pic>
      <xdr:nvPicPr>
        <xdr:cNvPr id="61" name="Picture 6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96</xdr:row>
      <xdr:rowOff>38100</xdr:rowOff>
    </xdr:from>
    <xdr:to>
      <xdr:col>6</xdr:col>
      <xdr:colOff>1190625</xdr:colOff>
      <xdr:row>97</xdr:row>
      <xdr:rowOff>152400</xdr:rowOff>
    </xdr:to>
    <xdr:pic>
      <xdr:nvPicPr>
        <xdr:cNvPr id="62" name="Picture 6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90</xdr:row>
      <xdr:rowOff>38100</xdr:rowOff>
    </xdr:from>
    <xdr:to>
      <xdr:col>6</xdr:col>
      <xdr:colOff>1181100</xdr:colOff>
      <xdr:row>91</xdr:row>
      <xdr:rowOff>133350</xdr:rowOff>
    </xdr:to>
    <xdr:sp>
      <xdr:nvSpPr>
        <xdr:cNvPr id="63" name="Rectangle 63"/>
        <xdr:cNvSpPr>
          <a:spLocks/>
        </xdr:cNvSpPr>
      </xdr:nvSpPr>
      <xdr:spPr>
        <a:xfrm>
          <a:off x="7239000" y="1769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90</xdr:row>
      <xdr:rowOff>104775</xdr:rowOff>
    </xdr:from>
    <xdr:to>
      <xdr:col>6</xdr:col>
      <xdr:colOff>1104900</xdr:colOff>
      <xdr:row>91</xdr:row>
      <xdr:rowOff>57150</xdr:rowOff>
    </xdr:to>
    <xdr:sp>
      <xdr:nvSpPr>
        <xdr:cNvPr id="64" name="Rectangle 64"/>
        <xdr:cNvSpPr>
          <a:spLocks/>
        </xdr:cNvSpPr>
      </xdr:nvSpPr>
      <xdr:spPr>
        <a:xfrm>
          <a:off x="7324725" y="1776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92</xdr:row>
      <xdr:rowOff>38100</xdr:rowOff>
    </xdr:from>
    <xdr:to>
      <xdr:col>6</xdr:col>
      <xdr:colOff>1181100</xdr:colOff>
      <xdr:row>93</xdr:row>
      <xdr:rowOff>152400</xdr:rowOff>
    </xdr:to>
    <xdr:pic>
      <xdr:nvPicPr>
        <xdr:cNvPr id="65" name="Picture 6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807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94</xdr:row>
      <xdr:rowOff>38100</xdr:rowOff>
    </xdr:from>
    <xdr:to>
      <xdr:col>6</xdr:col>
      <xdr:colOff>1181100</xdr:colOff>
      <xdr:row>95</xdr:row>
      <xdr:rowOff>152400</xdr:rowOff>
    </xdr:to>
    <xdr:pic>
      <xdr:nvPicPr>
        <xdr:cNvPr id="66" name="Picture 6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845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98</xdr:row>
      <xdr:rowOff>38100</xdr:rowOff>
    </xdr:from>
    <xdr:to>
      <xdr:col>6</xdr:col>
      <xdr:colOff>1181100</xdr:colOff>
      <xdr:row>99</xdr:row>
      <xdr:rowOff>152400</xdr:rowOff>
    </xdr:to>
    <xdr:pic>
      <xdr:nvPicPr>
        <xdr:cNvPr id="67" name="Picture 6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922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106</xdr:row>
      <xdr:rowOff>38100</xdr:rowOff>
    </xdr:from>
    <xdr:to>
      <xdr:col>6</xdr:col>
      <xdr:colOff>885825</xdr:colOff>
      <xdr:row>107</xdr:row>
      <xdr:rowOff>152400</xdr:rowOff>
    </xdr:to>
    <xdr:pic>
      <xdr:nvPicPr>
        <xdr:cNvPr id="68" name="Picture 6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106</xdr:row>
      <xdr:rowOff>38100</xdr:rowOff>
    </xdr:from>
    <xdr:to>
      <xdr:col>6</xdr:col>
      <xdr:colOff>1190625</xdr:colOff>
      <xdr:row>107</xdr:row>
      <xdr:rowOff>152400</xdr:rowOff>
    </xdr:to>
    <xdr:pic>
      <xdr:nvPicPr>
        <xdr:cNvPr id="69" name="Picture 6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38100</xdr:rowOff>
    </xdr:from>
    <xdr:to>
      <xdr:col>6</xdr:col>
      <xdr:colOff>1181100</xdr:colOff>
      <xdr:row>101</xdr:row>
      <xdr:rowOff>133350</xdr:rowOff>
    </xdr:to>
    <xdr:sp>
      <xdr:nvSpPr>
        <xdr:cNvPr id="70" name="Rectangle 70"/>
        <xdr:cNvSpPr>
          <a:spLocks/>
        </xdr:cNvSpPr>
      </xdr:nvSpPr>
      <xdr:spPr>
        <a:xfrm>
          <a:off x="7239000" y="1960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104775</xdr:rowOff>
    </xdr:from>
    <xdr:to>
      <xdr:col>6</xdr:col>
      <xdr:colOff>1104900</xdr:colOff>
      <xdr:row>101</xdr:row>
      <xdr:rowOff>57150</xdr:rowOff>
    </xdr:to>
    <xdr:sp>
      <xdr:nvSpPr>
        <xdr:cNvPr id="71" name="Rectangle 71"/>
        <xdr:cNvSpPr>
          <a:spLocks/>
        </xdr:cNvSpPr>
      </xdr:nvSpPr>
      <xdr:spPr>
        <a:xfrm>
          <a:off x="7324725" y="1966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102</xdr:row>
      <xdr:rowOff>38100</xdr:rowOff>
    </xdr:from>
    <xdr:to>
      <xdr:col>6</xdr:col>
      <xdr:colOff>1181100</xdr:colOff>
      <xdr:row>103</xdr:row>
      <xdr:rowOff>152400</xdr:rowOff>
    </xdr:to>
    <xdr:pic>
      <xdr:nvPicPr>
        <xdr:cNvPr id="72" name="Picture 7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998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104</xdr:row>
      <xdr:rowOff>38100</xdr:rowOff>
    </xdr:from>
    <xdr:to>
      <xdr:col>6</xdr:col>
      <xdr:colOff>1181100</xdr:colOff>
      <xdr:row>105</xdr:row>
      <xdr:rowOff>152400</xdr:rowOff>
    </xdr:to>
    <xdr:pic>
      <xdr:nvPicPr>
        <xdr:cNvPr id="73" name="Picture 7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036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108</xdr:row>
      <xdr:rowOff>38100</xdr:rowOff>
    </xdr:from>
    <xdr:to>
      <xdr:col>6</xdr:col>
      <xdr:colOff>1181100</xdr:colOff>
      <xdr:row>109</xdr:row>
      <xdr:rowOff>152400</xdr:rowOff>
    </xdr:to>
    <xdr:pic>
      <xdr:nvPicPr>
        <xdr:cNvPr id="74" name="Picture 7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112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116</xdr:row>
      <xdr:rowOff>38100</xdr:rowOff>
    </xdr:from>
    <xdr:to>
      <xdr:col>6</xdr:col>
      <xdr:colOff>885825</xdr:colOff>
      <xdr:row>117</xdr:row>
      <xdr:rowOff>152400</xdr:rowOff>
    </xdr:to>
    <xdr:pic>
      <xdr:nvPicPr>
        <xdr:cNvPr id="75" name="Picture 7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116</xdr:row>
      <xdr:rowOff>38100</xdr:rowOff>
    </xdr:from>
    <xdr:to>
      <xdr:col>6</xdr:col>
      <xdr:colOff>1190625</xdr:colOff>
      <xdr:row>117</xdr:row>
      <xdr:rowOff>152400</xdr:rowOff>
    </xdr:to>
    <xdr:pic>
      <xdr:nvPicPr>
        <xdr:cNvPr id="76" name="Picture 7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110</xdr:row>
      <xdr:rowOff>38100</xdr:rowOff>
    </xdr:from>
    <xdr:to>
      <xdr:col>6</xdr:col>
      <xdr:colOff>1181100</xdr:colOff>
      <xdr:row>111</xdr:row>
      <xdr:rowOff>133350</xdr:rowOff>
    </xdr:to>
    <xdr:sp>
      <xdr:nvSpPr>
        <xdr:cNvPr id="77" name="Rectangle 77"/>
        <xdr:cNvSpPr>
          <a:spLocks/>
        </xdr:cNvSpPr>
      </xdr:nvSpPr>
      <xdr:spPr>
        <a:xfrm>
          <a:off x="7239000" y="2150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110</xdr:row>
      <xdr:rowOff>104775</xdr:rowOff>
    </xdr:from>
    <xdr:to>
      <xdr:col>6</xdr:col>
      <xdr:colOff>1104900</xdr:colOff>
      <xdr:row>111</xdr:row>
      <xdr:rowOff>57150</xdr:rowOff>
    </xdr:to>
    <xdr:sp>
      <xdr:nvSpPr>
        <xdr:cNvPr id="78" name="Rectangle 78"/>
        <xdr:cNvSpPr>
          <a:spLocks/>
        </xdr:cNvSpPr>
      </xdr:nvSpPr>
      <xdr:spPr>
        <a:xfrm>
          <a:off x="7324725" y="2157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112</xdr:row>
      <xdr:rowOff>38100</xdr:rowOff>
    </xdr:from>
    <xdr:to>
      <xdr:col>6</xdr:col>
      <xdr:colOff>1181100</xdr:colOff>
      <xdr:row>113</xdr:row>
      <xdr:rowOff>152400</xdr:rowOff>
    </xdr:to>
    <xdr:pic>
      <xdr:nvPicPr>
        <xdr:cNvPr id="79" name="Picture 7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188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114</xdr:row>
      <xdr:rowOff>38100</xdr:rowOff>
    </xdr:from>
    <xdr:to>
      <xdr:col>6</xdr:col>
      <xdr:colOff>1181100</xdr:colOff>
      <xdr:row>115</xdr:row>
      <xdr:rowOff>152400</xdr:rowOff>
    </xdr:to>
    <xdr:pic>
      <xdr:nvPicPr>
        <xdr:cNvPr id="80" name="Picture 8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226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118</xdr:row>
      <xdr:rowOff>38100</xdr:rowOff>
    </xdr:from>
    <xdr:to>
      <xdr:col>6</xdr:col>
      <xdr:colOff>1181100</xdr:colOff>
      <xdr:row>119</xdr:row>
      <xdr:rowOff>152400</xdr:rowOff>
    </xdr:to>
    <xdr:pic>
      <xdr:nvPicPr>
        <xdr:cNvPr id="81" name="Picture 8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303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1</xdr:row>
      <xdr:rowOff>85725</xdr:rowOff>
    </xdr:to>
    <xdr:pic>
      <xdr:nvPicPr>
        <xdr:cNvPr id="82" name="Picture 82" descr="logofg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09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126</xdr:row>
      <xdr:rowOff>38100</xdr:rowOff>
    </xdr:from>
    <xdr:to>
      <xdr:col>6</xdr:col>
      <xdr:colOff>885825</xdr:colOff>
      <xdr:row>127</xdr:row>
      <xdr:rowOff>152400</xdr:rowOff>
    </xdr:to>
    <xdr:pic>
      <xdr:nvPicPr>
        <xdr:cNvPr id="83" name="Picture 8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126</xdr:row>
      <xdr:rowOff>38100</xdr:rowOff>
    </xdr:from>
    <xdr:to>
      <xdr:col>6</xdr:col>
      <xdr:colOff>1190625</xdr:colOff>
      <xdr:row>127</xdr:row>
      <xdr:rowOff>152400</xdr:rowOff>
    </xdr:to>
    <xdr:pic>
      <xdr:nvPicPr>
        <xdr:cNvPr id="84" name="Picture 8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120</xdr:row>
      <xdr:rowOff>38100</xdr:rowOff>
    </xdr:from>
    <xdr:to>
      <xdr:col>6</xdr:col>
      <xdr:colOff>1181100</xdr:colOff>
      <xdr:row>121</xdr:row>
      <xdr:rowOff>133350</xdr:rowOff>
    </xdr:to>
    <xdr:sp>
      <xdr:nvSpPr>
        <xdr:cNvPr id="85" name="Rectangle 85"/>
        <xdr:cNvSpPr>
          <a:spLocks/>
        </xdr:cNvSpPr>
      </xdr:nvSpPr>
      <xdr:spPr>
        <a:xfrm>
          <a:off x="7239000" y="2341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120</xdr:row>
      <xdr:rowOff>104775</xdr:rowOff>
    </xdr:from>
    <xdr:to>
      <xdr:col>6</xdr:col>
      <xdr:colOff>1104900</xdr:colOff>
      <xdr:row>121</xdr:row>
      <xdr:rowOff>57150</xdr:rowOff>
    </xdr:to>
    <xdr:sp>
      <xdr:nvSpPr>
        <xdr:cNvPr id="86" name="Rectangle 86"/>
        <xdr:cNvSpPr>
          <a:spLocks/>
        </xdr:cNvSpPr>
      </xdr:nvSpPr>
      <xdr:spPr>
        <a:xfrm>
          <a:off x="7324725" y="2347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122</xdr:row>
      <xdr:rowOff>38100</xdr:rowOff>
    </xdr:from>
    <xdr:to>
      <xdr:col>6</xdr:col>
      <xdr:colOff>1181100</xdr:colOff>
      <xdr:row>123</xdr:row>
      <xdr:rowOff>152400</xdr:rowOff>
    </xdr:to>
    <xdr:pic>
      <xdr:nvPicPr>
        <xdr:cNvPr id="87" name="Picture 8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379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124</xdr:row>
      <xdr:rowOff>38100</xdr:rowOff>
    </xdr:from>
    <xdr:to>
      <xdr:col>6</xdr:col>
      <xdr:colOff>1181100</xdr:colOff>
      <xdr:row>125</xdr:row>
      <xdr:rowOff>152400</xdr:rowOff>
    </xdr:to>
    <xdr:pic>
      <xdr:nvPicPr>
        <xdr:cNvPr id="88" name="Picture 8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417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128</xdr:row>
      <xdr:rowOff>38100</xdr:rowOff>
    </xdr:from>
    <xdr:to>
      <xdr:col>6</xdr:col>
      <xdr:colOff>1181100</xdr:colOff>
      <xdr:row>129</xdr:row>
      <xdr:rowOff>152400</xdr:rowOff>
    </xdr:to>
    <xdr:pic>
      <xdr:nvPicPr>
        <xdr:cNvPr id="89" name="Picture 8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493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136</xdr:row>
      <xdr:rowOff>38100</xdr:rowOff>
    </xdr:from>
    <xdr:to>
      <xdr:col>6</xdr:col>
      <xdr:colOff>885825</xdr:colOff>
      <xdr:row>137</xdr:row>
      <xdr:rowOff>152400</xdr:rowOff>
    </xdr:to>
    <xdr:pic>
      <xdr:nvPicPr>
        <xdr:cNvPr id="90" name="Picture 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136</xdr:row>
      <xdr:rowOff>38100</xdr:rowOff>
    </xdr:from>
    <xdr:to>
      <xdr:col>6</xdr:col>
      <xdr:colOff>1190625</xdr:colOff>
      <xdr:row>137</xdr:row>
      <xdr:rowOff>152400</xdr:rowOff>
    </xdr:to>
    <xdr:pic>
      <xdr:nvPicPr>
        <xdr:cNvPr id="91" name="Picture 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130</xdr:row>
      <xdr:rowOff>38100</xdr:rowOff>
    </xdr:from>
    <xdr:to>
      <xdr:col>6</xdr:col>
      <xdr:colOff>1181100</xdr:colOff>
      <xdr:row>131</xdr:row>
      <xdr:rowOff>133350</xdr:rowOff>
    </xdr:to>
    <xdr:sp>
      <xdr:nvSpPr>
        <xdr:cNvPr id="92" name="Rectangle 92"/>
        <xdr:cNvSpPr>
          <a:spLocks/>
        </xdr:cNvSpPr>
      </xdr:nvSpPr>
      <xdr:spPr>
        <a:xfrm>
          <a:off x="7239000" y="2531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130</xdr:row>
      <xdr:rowOff>104775</xdr:rowOff>
    </xdr:from>
    <xdr:to>
      <xdr:col>6</xdr:col>
      <xdr:colOff>1104900</xdr:colOff>
      <xdr:row>131</xdr:row>
      <xdr:rowOff>57150</xdr:rowOff>
    </xdr:to>
    <xdr:sp>
      <xdr:nvSpPr>
        <xdr:cNvPr id="93" name="Rectangle 93"/>
        <xdr:cNvSpPr>
          <a:spLocks/>
        </xdr:cNvSpPr>
      </xdr:nvSpPr>
      <xdr:spPr>
        <a:xfrm>
          <a:off x="7324725" y="2538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132</xdr:row>
      <xdr:rowOff>38100</xdr:rowOff>
    </xdr:from>
    <xdr:to>
      <xdr:col>6</xdr:col>
      <xdr:colOff>1181100</xdr:colOff>
      <xdr:row>133</xdr:row>
      <xdr:rowOff>152400</xdr:rowOff>
    </xdr:to>
    <xdr:pic>
      <xdr:nvPicPr>
        <xdr:cNvPr id="94" name="Picture 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569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134</xdr:row>
      <xdr:rowOff>38100</xdr:rowOff>
    </xdr:from>
    <xdr:to>
      <xdr:col>6</xdr:col>
      <xdr:colOff>1181100</xdr:colOff>
      <xdr:row>135</xdr:row>
      <xdr:rowOff>152400</xdr:rowOff>
    </xdr:to>
    <xdr:pic>
      <xdr:nvPicPr>
        <xdr:cNvPr id="95" name="Picture 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607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138</xdr:row>
      <xdr:rowOff>38100</xdr:rowOff>
    </xdr:from>
    <xdr:to>
      <xdr:col>6</xdr:col>
      <xdr:colOff>1181100</xdr:colOff>
      <xdr:row>139</xdr:row>
      <xdr:rowOff>152400</xdr:rowOff>
    </xdr:to>
    <xdr:pic>
      <xdr:nvPicPr>
        <xdr:cNvPr id="96" name="Picture 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684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146</xdr:row>
      <xdr:rowOff>38100</xdr:rowOff>
    </xdr:from>
    <xdr:to>
      <xdr:col>6</xdr:col>
      <xdr:colOff>885825</xdr:colOff>
      <xdr:row>147</xdr:row>
      <xdr:rowOff>152400</xdr:rowOff>
    </xdr:to>
    <xdr:pic>
      <xdr:nvPicPr>
        <xdr:cNvPr id="97" name="Picture 9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146</xdr:row>
      <xdr:rowOff>38100</xdr:rowOff>
    </xdr:from>
    <xdr:to>
      <xdr:col>6</xdr:col>
      <xdr:colOff>1190625</xdr:colOff>
      <xdr:row>147</xdr:row>
      <xdr:rowOff>152400</xdr:rowOff>
    </xdr:to>
    <xdr:pic>
      <xdr:nvPicPr>
        <xdr:cNvPr id="98" name="Picture 9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140</xdr:row>
      <xdr:rowOff>38100</xdr:rowOff>
    </xdr:from>
    <xdr:to>
      <xdr:col>6</xdr:col>
      <xdr:colOff>1181100</xdr:colOff>
      <xdr:row>141</xdr:row>
      <xdr:rowOff>133350</xdr:rowOff>
    </xdr:to>
    <xdr:sp>
      <xdr:nvSpPr>
        <xdr:cNvPr id="99" name="Rectangle 99"/>
        <xdr:cNvSpPr>
          <a:spLocks/>
        </xdr:cNvSpPr>
      </xdr:nvSpPr>
      <xdr:spPr>
        <a:xfrm>
          <a:off x="7239000" y="2722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140</xdr:row>
      <xdr:rowOff>104775</xdr:rowOff>
    </xdr:from>
    <xdr:to>
      <xdr:col>6</xdr:col>
      <xdr:colOff>1104900</xdr:colOff>
      <xdr:row>141</xdr:row>
      <xdr:rowOff>57150</xdr:rowOff>
    </xdr:to>
    <xdr:sp>
      <xdr:nvSpPr>
        <xdr:cNvPr id="100" name="Rectangle 100"/>
        <xdr:cNvSpPr>
          <a:spLocks/>
        </xdr:cNvSpPr>
      </xdr:nvSpPr>
      <xdr:spPr>
        <a:xfrm>
          <a:off x="7324725" y="2728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142</xdr:row>
      <xdr:rowOff>38100</xdr:rowOff>
    </xdr:from>
    <xdr:to>
      <xdr:col>6</xdr:col>
      <xdr:colOff>1181100</xdr:colOff>
      <xdr:row>143</xdr:row>
      <xdr:rowOff>152400</xdr:rowOff>
    </xdr:to>
    <xdr:pic>
      <xdr:nvPicPr>
        <xdr:cNvPr id="101" name="Picture 10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760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144</xdr:row>
      <xdr:rowOff>38100</xdr:rowOff>
    </xdr:from>
    <xdr:to>
      <xdr:col>6</xdr:col>
      <xdr:colOff>1181100</xdr:colOff>
      <xdr:row>145</xdr:row>
      <xdr:rowOff>152400</xdr:rowOff>
    </xdr:to>
    <xdr:pic>
      <xdr:nvPicPr>
        <xdr:cNvPr id="102" name="Picture 10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798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148</xdr:row>
      <xdr:rowOff>38100</xdr:rowOff>
    </xdr:from>
    <xdr:to>
      <xdr:col>6</xdr:col>
      <xdr:colOff>1181100</xdr:colOff>
      <xdr:row>149</xdr:row>
      <xdr:rowOff>152400</xdr:rowOff>
    </xdr:to>
    <xdr:pic>
      <xdr:nvPicPr>
        <xdr:cNvPr id="103" name="Picture 10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874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156</xdr:row>
      <xdr:rowOff>38100</xdr:rowOff>
    </xdr:from>
    <xdr:to>
      <xdr:col>6</xdr:col>
      <xdr:colOff>885825</xdr:colOff>
      <xdr:row>157</xdr:row>
      <xdr:rowOff>152400</xdr:rowOff>
    </xdr:to>
    <xdr:pic>
      <xdr:nvPicPr>
        <xdr:cNvPr id="104" name="Picture 10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156</xdr:row>
      <xdr:rowOff>38100</xdr:rowOff>
    </xdr:from>
    <xdr:to>
      <xdr:col>6</xdr:col>
      <xdr:colOff>1190625</xdr:colOff>
      <xdr:row>157</xdr:row>
      <xdr:rowOff>152400</xdr:rowOff>
    </xdr:to>
    <xdr:pic>
      <xdr:nvPicPr>
        <xdr:cNvPr id="105" name="Picture 10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150</xdr:row>
      <xdr:rowOff>38100</xdr:rowOff>
    </xdr:from>
    <xdr:to>
      <xdr:col>6</xdr:col>
      <xdr:colOff>1181100</xdr:colOff>
      <xdr:row>151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7239000" y="2912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150</xdr:row>
      <xdr:rowOff>104775</xdr:rowOff>
    </xdr:from>
    <xdr:to>
      <xdr:col>6</xdr:col>
      <xdr:colOff>1104900</xdr:colOff>
      <xdr:row>151</xdr:row>
      <xdr:rowOff>57150</xdr:rowOff>
    </xdr:to>
    <xdr:sp>
      <xdr:nvSpPr>
        <xdr:cNvPr id="107" name="Rectangle 107"/>
        <xdr:cNvSpPr>
          <a:spLocks/>
        </xdr:cNvSpPr>
      </xdr:nvSpPr>
      <xdr:spPr>
        <a:xfrm>
          <a:off x="7324725" y="2919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152</xdr:row>
      <xdr:rowOff>38100</xdr:rowOff>
    </xdr:from>
    <xdr:to>
      <xdr:col>6</xdr:col>
      <xdr:colOff>1181100</xdr:colOff>
      <xdr:row>153</xdr:row>
      <xdr:rowOff>152400</xdr:rowOff>
    </xdr:to>
    <xdr:pic>
      <xdr:nvPicPr>
        <xdr:cNvPr id="108" name="Picture 10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950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154</xdr:row>
      <xdr:rowOff>38100</xdr:rowOff>
    </xdr:from>
    <xdr:to>
      <xdr:col>6</xdr:col>
      <xdr:colOff>1181100</xdr:colOff>
      <xdr:row>155</xdr:row>
      <xdr:rowOff>152400</xdr:rowOff>
    </xdr:to>
    <xdr:pic>
      <xdr:nvPicPr>
        <xdr:cNvPr id="109" name="Picture 10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988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158</xdr:row>
      <xdr:rowOff>38100</xdr:rowOff>
    </xdr:from>
    <xdr:to>
      <xdr:col>6</xdr:col>
      <xdr:colOff>1181100</xdr:colOff>
      <xdr:row>159</xdr:row>
      <xdr:rowOff>152400</xdr:rowOff>
    </xdr:to>
    <xdr:pic>
      <xdr:nvPicPr>
        <xdr:cNvPr id="110" name="Picture 11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065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166</xdr:row>
      <xdr:rowOff>38100</xdr:rowOff>
    </xdr:from>
    <xdr:to>
      <xdr:col>6</xdr:col>
      <xdr:colOff>885825</xdr:colOff>
      <xdr:row>167</xdr:row>
      <xdr:rowOff>152400</xdr:rowOff>
    </xdr:to>
    <xdr:pic>
      <xdr:nvPicPr>
        <xdr:cNvPr id="111" name="Picture 11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166</xdr:row>
      <xdr:rowOff>38100</xdr:rowOff>
    </xdr:from>
    <xdr:to>
      <xdr:col>6</xdr:col>
      <xdr:colOff>1190625</xdr:colOff>
      <xdr:row>167</xdr:row>
      <xdr:rowOff>152400</xdr:rowOff>
    </xdr:to>
    <xdr:pic>
      <xdr:nvPicPr>
        <xdr:cNvPr id="112" name="Picture 11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160</xdr:row>
      <xdr:rowOff>38100</xdr:rowOff>
    </xdr:from>
    <xdr:to>
      <xdr:col>6</xdr:col>
      <xdr:colOff>1181100</xdr:colOff>
      <xdr:row>161</xdr:row>
      <xdr:rowOff>133350</xdr:rowOff>
    </xdr:to>
    <xdr:sp>
      <xdr:nvSpPr>
        <xdr:cNvPr id="113" name="Rectangle 113"/>
        <xdr:cNvSpPr>
          <a:spLocks/>
        </xdr:cNvSpPr>
      </xdr:nvSpPr>
      <xdr:spPr>
        <a:xfrm>
          <a:off x="7239000" y="3103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160</xdr:row>
      <xdr:rowOff>104775</xdr:rowOff>
    </xdr:from>
    <xdr:to>
      <xdr:col>6</xdr:col>
      <xdr:colOff>1104900</xdr:colOff>
      <xdr:row>161</xdr:row>
      <xdr:rowOff>57150</xdr:rowOff>
    </xdr:to>
    <xdr:sp>
      <xdr:nvSpPr>
        <xdr:cNvPr id="114" name="Rectangle 114"/>
        <xdr:cNvSpPr>
          <a:spLocks/>
        </xdr:cNvSpPr>
      </xdr:nvSpPr>
      <xdr:spPr>
        <a:xfrm>
          <a:off x="7324725" y="3109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162</xdr:row>
      <xdr:rowOff>38100</xdr:rowOff>
    </xdr:from>
    <xdr:to>
      <xdr:col>6</xdr:col>
      <xdr:colOff>1181100</xdr:colOff>
      <xdr:row>163</xdr:row>
      <xdr:rowOff>152400</xdr:rowOff>
    </xdr:to>
    <xdr:pic>
      <xdr:nvPicPr>
        <xdr:cNvPr id="115" name="Picture 1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141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164</xdr:row>
      <xdr:rowOff>38100</xdr:rowOff>
    </xdr:from>
    <xdr:to>
      <xdr:col>6</xdr:col>
      <xdr:colOff>1181100</xdr:colOff>
      <xdr:row>165</xdr:row>
      <xdr:rowOff>152400</xdr:rowOff>
    </xdr:to>
    <xdr:pic>
      <xdr:nvPicPr>
        <xdr:cNvPr id="116" name="Picture 1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179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168</xdr:row>
      <xdr:rowOff>38100</xdr:rowOff>
    </xdr:from>
    <xdr:to>
      <xdr:col>6</xdr:col>
      <xdr:colOff>1181100</xdr:colOff>
      <xdr:row>169</xdr:row>
      <xdr:rowOff>152400</xdr:rowOff>
    </xdr:to>
    <xdr:pic>
      <xdr:nvPicPr>
        <xdr:cNvPr id="117" name="Picture 1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255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176</xdr:row>
      <xdr:rowOff>38100</xdr:rowOff>
    </xdr:from>
    <xdr:to>
      <xdr:col>6</xdr:col>
      <xdr:colOff>885825</xdr:colOff>
      <xdr:row>177</xdr:row>
      <xdr:rowOff>152400</xdr:rowOff>
    </xdr:to>
    <xdr:pic>
      <xdr:nvPicPr>
        <xdr:cNvPr id="118" name="Picture 11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408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176</xdr:row>
      <xdr:rowOff>38100</xdr:rowOff>
    </xdr:from>
    <xdr:to>
      <xdr:col>6</xdr:col>
      <xdr:colOff>1190625</xdr:colOff>
      <xdr:row>177</xdr:row>
      <xdr:rowOff>152400</xdr:rowOff>
    </xdr:to>
    <xdr:pic>
      <xdr:nvPicPr>
        <xdr:cNvPr id="119" name="Picture 11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408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170</xdr:row>
      <xdr:rowOff>38100</xdr:rowOff>
    </xdr:from>
    <xdr:to>
      <xdr:col>6</xdr:col>
      <xdr:colOff>1181100</xdr:colOff>
      <xdr:row>171</xdr:row>
      <xdr:rowOff>133350</xdr:rowOff>
    </xdr:to>
    <xdr:sp>
      <xdr:nvSpPr>
        <xdr:cNvPr id="120" name="Rectangle 120"/>
        <xdr:cNvSpPr>
          <a:spLocks/>
        </xdr:cNvSpPr>
      </xdr:nvSpPr>
      <xdr:spPr>
        <a:xfrm>
          <a:off x="7239000" y="3293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170</xdr:row>
      <xdr:rowOff>104775</xdr:rowOff>
    </xdr:from>
    <xdr:to>
      <xdr:col>6</xdr:col>
      <xdr:colOff>1104900</xdr:colOff>
      <xdr:row>171</xdr:row>
      <xdr:rowOff>57150</xdr:rowOff>
    </xdr:to>
    <xdr:sp>
      <xdr:nvSpPr>
        <xdr:cNvPr id="121" name="Rectangle 121"/>
        <xdr:cNvSpPr>
          <a:spLocks/>
        </xdr:cNvSpPr>
      </xdr:nvSpPr>
      <xdr:spPr>
        <a:xfrm>
          <a:off x="7324725" y="3300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172</xdr:row>
      <xdr:rowOff>38100</xdr:rowOff>
    </xdr:from>
    <xdr:to>
      <xdr:col>6</xdr:col>
      <xdr:colOff>1181100</xdr:colOff>
      <xdr:row>173</xdr:row>
      <xdr:rowOff>152400</xdr:rowOff>
    </xdr:to>
    <xdr:pic>
      <xdr:nvPicPr>
        <xdr:cNvPr id="122" name="Picture 12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331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174</xdr:row>
      <xdr:rowOff>38100</xdr:rowOff>
    </xdr:from>
    <xdr:to>
      <xdr:col>6</xdr:col>
      <xdr:colOff>1181100</xdr:colOff>
      <xdr:row>175</xdr:row>
      <xdr:rowOff>152400</xdr:rowOff>
    </xdr:to>
    <xdr:pic>
      <xdr:nvPicPr>
        <xdr:cNvPr id="123" name="Picture 12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369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178</xdr:row>
      <xdr:rowOff>38100</xdr:rowOff>
    </xdr:from>
    <xdr:to>
      <xdr:col>6</xdr:col>
      <xdr:colOff>1181100</xdr:colOff>
      <xdr:row>179</xdr:row>
      <xdr:rowOff>152400</xdr:rowOff>
    </xdr:to>
    <xdr:pic>
      <xdr:nvPicPr>
        <xdr:cNvPr id="124" name="Picture 12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446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186</xdr:row>
      <xdr:rowOff>38100</xdr:rowOff>
    </xdr:from>
    <xdr:to>
      <xdr:col>6</xdr:col>
      <xdr:colOff>876300</xdr:colOff>
      <xdr:row>187</xdr:row>
      <xdr:rowOff>152400</xdr:rowOff>
    </xdr:to>
    <xdr:pic>
      <xdr:nvPicPr>
        <xdr:cNvPr id="125" name="Picture 12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24675" y="3598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186</xdr:row>
      <xdr:rowOff>38100</xdr:rowOff>
    </xdr:from>
    <xdr:to>
      <xdr:col>6</xdr:col>
      <xdr:colOff>1181100</xdr:colOff>
      <xdr:row>187</xdr:row>
      <xdr:rowOff>152400</xdr:rowOff>
    </xdr:to>
    <xdr:pic>
      <xdr:nvPicPr>
        <xdr:cNvPr id="126" name="Picture 12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29475" y="3598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180</xdr:row>
      <xdr:rowOff>38100</xdr:rowOff>
    </xdr:from>
    <xdr:to>
      <xdr:col>6</xdr:col>
      <xdr:colOff>1181100</xdr:colOff>
      <xdr:row>181</xdr:row>
      <xdr:rowOff>133350</xdr:rowOff>
    </xdr:to>
    <xdr:sp>
      <xdr:nvSpPr>
        <xdr:cNvPr id="127" name="Rectangle 127"/>
        <xdr:cNvSpPr>
          <a:spLocks/>
        </xdr:cNvSpPr>
      </xdr:nvSpPr>
      <xdr:spPr>
        <a:xfrm>
          <a:off x="7239000" y="3484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180</xdr:row>
      <xdr:rowOff>104775</xdr:rowOff>
    </xdr:from>
    <xdr:to>
      <xdr:col>6</xdr:col>
      <xdr:colOff>1104900</xdr:colOff>
      <xdr:row>181</xdr:row>
      <xdr:rowOff>57150</xdr:rowOff>
    </xdr:to>
    <xdr:sp>
      <xdr:nvSpPr>
        <xdr:cNvPr id="128" name="Rectangle 128"/>
        <xdr:cNvSpPr>
          <a:spLocks/>
        </xdr:cNvSpPr>
      </xdr:nvSpPr>
      <xdr:spPr>
        <a:xfrm>
          <a:off x="7324725" y="3490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182</xdr:row>
      <xdr:rowOff>47625</xdr:rowOff>
    </xdr:from>
    <xdr:to>
      <xdr:col>6</xdr:col>
      <xdr:colOff>1181100</xdr:colOff>
      <xdr:row>183</xdr:row>
      <xdr:rowOff>161925</xdr:rowOff>
    </xdr:to>
    <xdr:pic>
      <xdr:nvPicPr>
        <xdr:cNvPr id="129" name="Picture 12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5232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184</xdr:row>
      <xdr:rowOff>47625</xdr:rowOff>
    </xdr:from>
    <xdr:to>
      <xdr:col>6</xdr:col>
      <xdr:colOff>1181100</xdr:colOff>
      <xdr:row>185</xdr:row>
      <xdr:rowOff>161925</xdr:rowOff>
    </xdr:to>
    <xdr:pic>
      <xdr:nvPicPr>
        <xdr:cNvPr id="130" name="Picture 13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5613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188</xdr:row>
      <xdr:rowOff>38100</xdr:rowOff>
    </xdr:from>
    <xdr:to>
      <xdr:col>6</xdr:col>
      <xdr:colOff>1181100</xdr:colOff>
      <xdr:row>189</xdr:row>
      <xdr:rowOff>152400</xdr:rowOff>
    </xdr:to>
    <xdr:pic>
      <xdr:nvPicPr>
        <xdr:cNvPr id="131" name="Picture 13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636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196</xdr:row>
      <xdr:rowOff>38100</xdr:rowOff>
    </xdr:from>
    <xdr:to>
      <xdr:col>6</xdr:col>
      <xdr:colOff>885825</xdr:colOff>
      <xdr:row>197</xdr:row>
      <xdr:rowOff>152400</xdr:rowOff>
    </xdr:to>
    <xdr:pic>
      <xdr:nvPicPr>
        <xdr:cNvPr id="132" name="Picture 13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789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196</xdr:row>
      <xdr:rowOff>38100</xdr:rowOff>
    </xdr:from>
    <xdr:to>
      <xdr:col>6</xdr:col>
      <xdr:colOff>1190625</xdr:colOff>
      <xdr:row>197</xdr:row>
      <xdr:rowOff>152400</xdr:rowOff>
    </xdr:to>
    <xdr:pic>
      <xdr:nvPicPr>
        <xdr:cNvPr id="133" name="Picture 13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789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190</xdr:row>
      <xdr:rowOff>38100</xdr:rowOff>
    </xdr:from>
    <xdr:to>
      <xdr:col>6</xdr:col>
      <xdr:colOff>1181100</xdr:colOff>
      <xdr:row>191</xdr:row>
      <xdr:rowOff>133350</xdr:rowOff>
    </xdr:to>
    <xdr:sp>
      <xdr:nvSpPr>
        <xdr:cNvPr id="134" name="Rectangle 134"/>
        <xdr:cNvSpPr>
          <a:spLocks/>
        </xdr:cNvSpPr>
      </xdr:nvSpPr>
      <xdr:spPr>
        <a:xfrm>
          <a:off x="7239000" y="3674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190</xdr:row>
      <xdr:rowOff>104775</xdr:rowOff>
    </xdr:from>
    <xdr:to>
      <xdr:col>6</xdr:col>
      <xdr:colOff>1104900</xdr:colOff>
      <xdr:row>191</xdr:row>
      <xdr:rowOff>57150</xdr:rowOff>
    </xdr:to>
    <xdr:sp>
      <xdr:nvSpPr>
        <xdr:cNvPr id="135" name="Rectangle 135"/>
        <xdr:cNvSpPr>
          <a:spLocks/>
        </xdr:cNvSpPr>
      </xdr:nvSpPr>
      <xdr:spPr>
        <a:xfrm>
          <a:off x="7324725" y="3681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192</xdr:row>
      <xdr:rowOff>38100</xdr:rowOff>
    </xdr:from>
    <xdr:to>
      <xdr:col>6</xdr:col>
      <xdr:colOff>1181100</xdr:colOff>
      <xdr:row>193</xdr:row>
      <xdr:rowOff>152400</xdr:rowOff>
    </xdr:to>
    <xdr:pic>
      <xdr:nvPicPr>
        <xdr:cNvPr id="136" name="Picture 13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712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194</xdr:row>
      <xdr:rowOff>38100</xdr:rowOff>
    </xdr:from>
    <xdr:to>
      <xdr:col>6</xdr:col>
      <xdr:colOff>1181100</xdr:colOff>
      <xdr:row>195</xdr:row>
      <xdr:rowOff>152400</xdr:rowOff>
    </xdr:to>
    <xdr:pic>
      <xdr:nvPicPr>
        <xdr:cNvPr id="137" name="Picture 13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750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198</xdr:row>
      <xdr:rowOff>38100</xdr:rowOff>
    </xdr:from>
    <xdr:to>
      <xdr:col>6</xdr:col>
      <xdr:colOff>1181100</xdr:colOff>
      <xdr:row>199</xdr:row>
      <xdr:rowOff>152400</xdr:rowOff>
    </xdr:to>
    <xdr:pic>
      <xdr:nvPicPr>
        <xdr:cNvPr id="138" name="Picture 13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827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206</xdr:row>
      <xdr:rowOff>38100</xdr:rowOff>
    </xdr:from>
    <xdr:to>
      <xdr:col>6</xdr:col>
      <xdr:colOff>885825</xdr:colOff>
      <xdr:row>207</xdr:row>
      <xdr:rowOff>152400</xdr:rowOff>
    </xdr:to>
    <xdr:pic>
      <xdr:nvPicPr>
        <xdr:cNvPr id="139" name="Picture 13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979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206</xdr:row>
      <xdr:rowOff>38100</xdr:rowOff>
    </xdr:from>
    <xdr:to>
      <xdr:col>6</xdr:col>
      <xdr:colOff>1190625</xdr:colOff>
      <xdr:row>207</xdr:row>
      <xdr:rowOff>152400</xdr:rowOff>
    </xdr:to>
    <xdr:pic>
      <xdr:nvPicPr>
        <xdr:cNvPr id="140" name="Picture 14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979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200</xdr:row>
      <xdr:rowOff>38100</xdr:rowOff>
    </xdr:from>
    <xdr:to>
      <xdr:col>6</xdr:col>
      <xdr:colOff>1181100</xdr:colOff>
      <xdr:row>201</xdr:row>
      <xdr:rowOff>133350</xdr:rowOff>
    </xdr:to>
    <xdr:sp>
      <xdr:nvSpPr>
        <xdr:cNvPr id="141" name="Rectangle 141"/>
        <xdr:cNvSpPr>
          <a:spLocks/>
        </xdr:cNvSpPr>
      </xdr:nvSpPr>
      <xdr:spPr>
        <a:xfrm>
          <a:off x="7239000" y="3865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200</xdr:row>
      <xdr:rowOff>104775</xdr:rowOff>
    </xdr:from>
    <xdr:to>
      <xdr:col>6</xdr:col>
      <xdr:colOff>1104900</xdr:colOff>
      <xdr:row>201</xdr:row>
      <xdr:rowOff>57150</xdr:rowOff>
    </xdr:to>
    <xdr:sp>
      <xdr:nvSpPr>
        <xdr:cNvPr id="142" name="Rectangle 142"/>
        <xdr:cNvSpPr>
          <a:spLocks/>
        </xdr:cNvSpPr>
      </xdr:nvSpPr>
      <xdr:spPr>
        <a:xfrm>
          <a:off x="7324725" y="3871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202</xdr:row>
      <xdr:rowOff>38100</xdr:rowOff>
    </xdr:from>
    <xdr:to>
      <xdr:col>6</xdr:col>
      <xdr:colOff>1181100</xdr:colOff>
      <xdr:row>203</xdr:row>
      <xdr:rowOff>152400</xdr:rowOff>
    </xdr:to>
    <xdr:pic>
      <xdr:nvPicPr>
        <xdr:cNvPr id="143" name="Picture 14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903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204</xdr:row>
      <xdr:rowOff>38100</xdr:rowOff>
    </xdr:from>
    <xdr:to>
      <xdr:col>6</xdr:col>
      <xdr:colOff>1181100</xdr:colOff>
      <xdr:row>205</xdr:row>
      <xdr:rowOff>152400</xdr:rowOff>
    </xdr:to>
    <xdr:pic>
      <xdr:nvPicPr>
        <xdr:cNvPr id="144" name="Picture 14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941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208</xdr:row>
      <xdr:rowOff>38100</xdr:rowOff>
    </xdr:from>
    <xdr:to>
      <xdr:col>6</xdr:col>
      <xdr:colOff>1181100</xdr:colOff>
      <xdr:row>209</xdr:row>
      <xdr:rowOff>152400</xdr:rowOff>
    </xdr:to>
    <xdr:pic>
      <xdr:nvPicPr>
        <xdr:cNvPr id="145" name="Picture 14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017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66</xdr:row>
      <xdr:rowOff>123825</xdr:rowOff>
    </xdr:from>
    <xdr:to>
      <xdr:col>6</xdr:col>
      <xdr:colOff>628650</xdr:colOff>
      <xdr:row>68</xdr:row>
      <xdr:rowOff>19050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6276975" y="132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76</xdr:row>
      <xdr:rowOff>123825</xdr:rowOff>
    </xdr:from>
    <xdr:to>
      <xdr:col>6</xdr:col>
      <xdr:colOff>628650</xdr:colOff>
      <xdr:row>78</xdr:row>
      <xdr:rowOff>19050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6276975" y="1511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86</xdr:row>
      <xdr:rowOff>123825</xdr:rowOff>
    </xdr:from>
    <xdr:to>
      <xdr:col>6</xdr:col>
      <xdr:colOff>628650</xdr:colOff>
      <xdr:row>88</xdr:row>
      <xdr:rowOff>19050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6276975" y="1702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96</xdr:row>
      <xdr:rowOff>123825</xdr:rowOff>
    </xdr:from>
    <xdr:to>
      <xdr:col>6</xdr:col>
      <xdr:colOff>628650</xdr:colOff>
      <xdr:row>98</xdr:row>
      <xdr:rowOff>19050</xdr:rowOff>
    </xdr:to>
    <xdr:sp>
      <xdr:nvSpPr>
        <xdr:cNvPr id="149" name="Text Box 149"/>
        <xdr:cNvSpPr txBox="1">
          <a:spLocks noChangeArrowheads="1"/>
        </xdr:cNvSpPr>
      </xdr:nvSpPr>
      <xdr:spPr>
        <a:xfrm>
          <a:off x="6276975" y="1892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106</xdr:row>
      <xdr:rowOff>123825</xdr:rowOff>
    </xdr:from>
    <xdr:to>
      <xdr:col>6</xdr:col>
      <xdr:colOff>628650</xdr:colOff>
      <xdr:row>108</xdr:row>
      <xdr:rowOff>19050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6276975" y="2083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116</xdr:row>
      <xdr:rowOff>123825</xdr:rowOff>
    </xdr:from>
    <xdr:to>
      <xdr:col>6</xdr:col>
      <xdr:colOff>628650</xdr:colOff>
      <xdr:row>118</xdr:row>
      <xdr:rowOff>19050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6276975" y="2273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126</xdr:row>
      <xdr:rowOff>123825</xdr:rowOff>
    </xdr:from>
    <xdr:to>
      <xdr:col>6</xdr:col>
      <xdr:colOff>628650</xdr:colOff>
      <xdr:row>128</xdr:row>
      <xdr:rowOff>19050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6276975" y="2464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136</xdr:row>
      <xdr:rowOff>123825</xdr:rowOff>
    </xdr:from>
    <xdr:to>
      <xdr:col>6</xdr:col>
      <xdr:colOff>628650</xdr:colOff>
      <xdr:row>138</xdr:row>
      <xdr:rowOff>19050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6276975" y="2654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146</xdr:row>
      <xdr:rowOff>123825</xdr:rowOff>
    </xdr:from>
    <xdr:to>
      <xdr:col>6</xdr:col>
      <xdr:colOff>628650</xdr:colOff>
      <xdr:row>148</xdr:row>
      <xdr:rowOff>19050</xdr:rowOff>
    </xdr:to>
    <xdr:sp>
      <xdr:nvSpPr>
        <xdr:cNvPr id="154" name="Text Box 154"/>
        <xdr:cNvSpPr txBox="1">
          <a:spLocks noChangeArrowheads="1"/>
        </xdr:cNvSpPr>
      </xdr:nvSpPr>
      <xdr:spPr>
        <a:xfrm>
          <a:off x="6276975" y="2845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156</xdr:row>
      <xdr:rowOff>123825</xdr:rowOff>
    </xdr:from>
    <xdr:to>
      <xdr:col>6</xdr:col>
      <xdr:colOff>628650</xdr:colOff>
      <xdr:row>158</xdr:row>
      <xdr:rowOff>19050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6276975" y="3035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166</xdr:row>
      <xdr:rowOff>123825</xdr:rowOff>
    </xdr:from>
    <xdr:to>
      <xdr:col>6</xdr:col>
      <xdr:colOff>628650</xdr:colOff>
      <xdr:row>168</xdr:row>
      <xdr:rowOff>19050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6276975" y="3226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176</xdr:row>
      <xdr:rowOff>123825</xdr:rowOff>
    </xdr:from>
    <xdr:to>
      <xdr:col>6</xdr:col>
      <xdr:colOff>628650</xdr:colOff>
      <xdr:row>178</xdr:row>
      <xdr:rowOff>19050</xdr:rowOff>
    </xdr:to>
    <xdr:sp>
      <xdr:nvSpPr>
        <xdr:cNvPr id="157" name="Text Box 157"/>
        <xdr:cNvSpPr txBox="1">
          <a:spLocks noChangeArrowheads="1"/>
        </xdr:cNvSpPr>
      </xdr:nvSpPr>
      <xdr:spPr>
        <a:xfrm>
          <a:off x="6276975" y="3416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676275</xdr:colOff>
      <xdr:row>186</xdr:row>
      <xdr:rowOff>142875</xdr:rowOff>
    </xdr:from>
    <xdr:to>
      <xdr:col>6</xdr:col>
      <xdr:colOff>638175</xdr:colOff>
      <xdr:row>188</xdr:row>
      <xdr:rowOff>38100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6286500" y="36090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196</xdr:row>
      <xdr:rowOff>123825</xdr:rowOff>
    </xdr:from>
    <xdr:to>
      <xdr:col>6</xdr:col>
      <xdr:colOff>628650</xdr:colOff>
      <xdr:row>198</xdr:row>
      <xdr:rowOff>19050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6276975" y="3797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206</xdr:row>
      <xdr:rowOff>123825</xdr:rowOff>
    </xdr:from>
    <xdr:to>
      <xdr:col>6</xdr:col>
      <xdr:colOff>628650</xdr:colOff>
      <xdr:row>208</xdr:row>
      <xdr:rowOff>19050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6276975" y="3988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36</xdr:row>
      <xdr:rowOff>123825</xdr:rowOff>
    </xdr:from>
    <xdr:to>
      <xdr:col>6</xdr:col>
      <xdr:colOff>628650</xdr:colOff>
      <xdr:row>38</xdr:row>
      <xdr:rowOff>19050</xdr:rowOff>
    </xdr:to>
    <xdr:sp>
      <xdr:nvSpPr>
        <xdr:cNvPr id="161" name="Text Box 161"/>
        <xdr:cNvSpPr txBox="1">
          <a:spLocks noChangeArrowheads="1"/>
        </xdr:cNvSpPr>
      </xdr:nvSpPr>
      <xdr:spPr>
        <a:xfrm>
          <a:off x="6276975" y="74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46</xdr:row>
      <xdr:rowOff>123825</xdr:rowOff>
    </xdr:from>
    <xdr:to>
      <xdr:col>6</xdr:col>
      <xdr:colOff>628650</xdr:colOff>
      <xdr:row>48</xdr:row>
      <xdr:rowOff>19050</xdr:rowOff>
    </xdr:to>
    <xdr:sp>
      <xdr:nvSpPr>
        <xdr:cNvPr id="162" name="Text Box 162"/>
        <xdr:cNvSpPr txBox="1">
          <a:spLocks noChangeArrowheads="1"/>
        </xdr:cNvSpPr>
      </xdr:nvSpPr>
      <xdr:spPr>
        <a:xfrm>
          <a:off x="6276975" y="94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56</xdr:row>
      <xdr:rowOff>123825</xdr:rowOff>
    </xdr:from>
    <xdr:to>
      <xdr:col>6</xdr:col>
      <xdr:colOff>628650</xdr:colOff>
      <xdr:row>58</xdr:row>
      <xdr:rowOff>19050</xdr:rowOff>
    </xdr:to>
    <xdr:sp>
      <xdr:nvSpPr>
        <xdr:cNvPr id="163" name="Text Box 163"/>
        <xdr:cNvSpPr txBox="1">
          <a:spLocks noChangeArrowheads="1"/>
        </xdr:cNvSpPr>
      </xdr:nvSpPr>
      <xdr:spPr>
        <a:xfrm>
          <a:off x="6276975" y="1130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22</xdr:row>
      <xdr:rowOff>152400</xdr:rowOff>
    </xdr:from>
    <xdr:to>
      <xdr:col>6</xdr:col>
      <xdr:colOff>628650</xdr:colOff>
      <xdr:row>24</xdr:row>
      <xdr:rowOff>47625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6276975" y="4857750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68</xdr:row>
      <xdr:rowOff>142875</xdr:rowOff>
    </xdr:from>
    <xdr:to>
      <xdr:col>6</xdr:col>
      <xdr:colOff>628650</xdr:colOff>
      <xdr:row>70</xdr:row>
      <xdr:rowOff>38100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6276975" y="13611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216</xdr:row>
      <xdr:rowOff>38100</xdr:rowOff>
    </xdr:from>
    <xdr:to>
      <xdr:col>6</xdr:col>
      <xdr:colOff>885825</xdr:colOff>
      <xdr:row>217</xdr:row>
      <xdr:rowOff>152400</xdr:rowOff>
    </xdr:to>
    <xdr:pic>
      <xdr:nvPicPr>
        <xdr:cNvPr id="166" name="Picture 16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17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216</xdr:row>
      <xdr:rowOff>38100</xdr:rowOff>
    </xdr:from>
    <xdr:to>
      <xdr:col>6</xdr:col>
      <xdr:colOff>1190625</xdr:colOff>
      <xdr:row>217</xdr:row>
      <xdr:rowOff>152400</xdr:rowOff>
    </xdr:to>
    <xdr:pic>
      <xdr:nvPicPr>
        <xdr:cNvPr id="167" name="Picture 16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17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210</xdr:row>
      <xdr:rowOff>38100</xdr:rowOff>
    </xdr:from>
    <xdr:to>
      <xdr:col>6</xdr:col>
      <xdr:colOff>1181100</xdr:colOff>
      <xdr:row>211</xdr:row>
      <xdr:rowOff>133350</xdr:rowOff>
    </xdr:to>
    <xdr:sp>
      <xdr:nvSpPr>
        <xdr:cNvPr id="168" name="Rectangle 168"/>
        <xdr:cNvSpPr>
          <a:spLocks/>
        </xdr:cNvSpPr>
      </xdr:nvSpPr>
      <xdr:spPr>
        <a:xfrm>
          <a:off x="7239000" y="405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210</xdr:row>
      <xdr:rowOff>104775</xdr:rowOff>
    </xdr:from>
    <xdr:to>
      <xdr:col>6</xdr:col>
      <xdr:colOff>1104900</xdr:colOff>
      <xdr:row>211</xdr:row>
      <xdr:rowOff>57150</xdr:rowOff>
    </xdr:to>
    <xdr:sp>
      <xdr:nvSpPr>
        <xdr:cNvPr id="169" name="Rectangle 169"/>
        <xdr:cNvSpPr>
          <a:spLocks/>
        </xdr:cNvSpPr>
      </xdr:nvSpPr>
      <xdr:spPr>
        <a:xfrm>
          <a:off x="7324725" y="406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212</xdr:row>
      <xdr:rowOff>38100</xdr:rowOff>
    </xdr:from>
    <xdr:to>
      <xdr:col>6</xdr:col>
      <xdr:colOff>1181100</xdr:colOff>
      <xdr:row>213</xdr:row>
      <xdr:rowOff>152400</xdr:rowOff>
    </xdr:to>
    <xdr:pic>
      <xdr:nvPicPr>
        <xdr:cNvPr id="170" name="Picture 17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09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214</xdr:row>
      <xdr:rowOff>38100</xdr:rowOff>
    </xdr:from>
    <xdr:to>
      <xdr:col>6</xdr:col>
      <xdr:colOff>1181100</xdr:colOff>
      <xdr:row>215</xdr:row>
      <xdr:rowOff>152400</xdr:rowOff>
    </xdr:to>
    <xdr:pic>
      <xdr:nvPicPr>
        <xdr:cNvPr id="171" name="Picture 17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13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218</xdr:row>
      <xdr:rowOff>38100</xdr:rowOff>
    </xdr:from>
    <xdr:to>
      <xdr:col>6</xdr:col>
      <xdr:colOff>1181100</xdr:colOff>
      <xdr:row>219</xdr:row>
      <xdr:rowOff>152400</xdr:rowOff>
    </xdr:to>
    <xdr:pic>
      <xdr:nvPicPr>
        <xdr:cNvPr id="172" name="Picture 17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20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216</xdr:row>
      <xdr:rowOff>123825</xdr:rowOff>
    </xdr:from>
    <xdr:to>
      <xdr:col>6</xdr:col>
      <xdr:colOff>628650</xdr:colOff>
      <xdr:row>218</xdr:row>
      <xdr:rowOff>19050</xdr:rowOff>
    </xdr:to>
    <xdr:sp>
      <xdr:nvSpPr>
        <xdr:cNvPr id="173" name="Text Box 173"/>
        <xdr:cNvSpPr txBox="1">
          <a:spLocks noChangeArrowheads="1"/>
        </xdr:cNvSpPr>
      </xdr:nvSpPr>
      <xdr:spPr>
        <a:xfrm>
          <a:off x="6276975" y="4178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226</xdr:row>
      <xdr:rowOff>38100</xdr:rowOff>
    </xdr:from>
    <xdr:to>
      <xdr:col>6</xdr:col>
      <xdr:colOff>885825</xdr:colOff>
      <xdr:row>227</xdr:row>
      <xdr:rowOff>152400</xdr:rowOff>
    </xdr:to>
    <xdr:pic>
      <xdr:nvPicPr>
        <xdr:cNvPr id="174" name="Picture 17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36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226</xdr:row>
      <xdr:rowOff>38100</xdr:rowOff>
    </xdr:from>
    <xdr:to>
      <xdr:col>6</xdr:col>
      <xdr:colOff>1190625</xdr:colOff>
      <xdr:row>227</xdr:row>
      <xdr:rowOff>152400</xdr:rowOff>
    </xdr:to>
    <xdr:pic>
      <xdr:nvPicPr>
        <xdr:cNvPr id="175" name="Picture 17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36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220</xdr:row>
      <xdr:rowOff>38100</xdr:rowOff>
    </xdr:from>
    <xdr:to>
      <xdr:col>6</xdr:col>
      <xdr:colOff>1181100</xdr:colOff>
      <xdr:row>221</xdr:row>
      <xdr:rowOff>133350</xdr:rowOff>
    </xdr:to>
    <xdr:sp>
      <xdr:nvSpPr>
        <xdr:cNvPr id="176" name="Rectangle 176"/>
        <xdr:cNvSpPr>
          <a:spLocks/>
        </xdr:cNvSpPr>
      </xdr:nvSpPr>
      <xdr:spPr>
        <a:xfrm>
          <a:off x="7239000" y="424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220</xdr:row>
      <xdr:rowOff>104775</xdr:rowOff>
    </xdr:from>
    <xdr:to>
      <xdr:col>6</xdr:col>
      <xdr:colOff>1104900</xdr:colOff>
      <xdr:row>221</xdr:row>
      <xdr:rowOff>57150</xdr:rowOff>
    </xdr:to>
    <xdr:sp>
      <xdr:nvSpPr>
        <xdr:cNvPr id="177" name="Rectangle 177"/>
        <xdr:cNvSpPr>
          <a:spLocks/>
        </xdr:cNvSpPr>
      </xdr:nvSpPr>
      <xdr:spPr>
        <a:xfrm>
          <a:off x="7324725" y="425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222</xdr:row>
      <xdr:rowOff>38100</xdr:rowOff>
    </xdr:from>
    <xdr:to>
      <xdr:col>6</xdr:col>
      <xdr:colOff>1181100</xdr:colOff>
      <xdr:row>223</xdr:row>
      <xdr:rowOff>152400</xdr:rowOff>
    </xdr:to>
    <xdr:pic>
      <xdr:nvPicPr>
        <xdr:cNvPr id="178" name="Picture 17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28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224</xdr:row>
      <xdr:rowOff>38100</xdr:rowOff>
    </xdr:from>
    <xdr:to>
      <xdr:col>6</xdr:col>
      <xdr:colOff>1181100</xdr:colOff>
      <xdr:row>225</xdr:row>
      <xdr:rowOff>152400</xdr:rowOff>
    </xdr:to>
    <xdr:pic>
      <xdr:nvPicPr>
        <xdr:cNvPr id="179" name="Picture 17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32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228</xdr:row>
      <xdr:rowOff>38100</xdr:rowOff>
    </xdr:from>
    <xdr:to>
      <xdr:col>6</xdr:col>
      <xdr:colOff>1181100</xdr:colOff>
      <xdr:row>229</xdr:row>
      <xdr:rowOff>152400</xdr:rowOff>
    </xdr:to>
    <xdr:pic>
      <xdr:nvPicPr>
        <xdr:cNvPr id="180" name="Picture 18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39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226</xdr:row>
      <xdr:rowOff>123825</xdr:rowOff>
    </xdr:from>
    <xdr:to>
      <xdr:col>6</xdr:col>
      <xdr:colOff>628650</xdr:colOff>
      <xdr:row>228</xdr:row>
      <xdr:rowOff>19050</xdr:rowOff>
    </xdr:to>
    <xdr:sp>
      <xdr:nvSpPr>
        <xdr:cNvPr id="181" name="Text Box 181"/>
        <xdr:cNvSpPr txBox="1">
          <a:spLocks noChangeArrowheads="1"/>
        </xdr:cNvSpPr>
      </xdr:nvSpPr>
      <xdr:spPr>
        <a:xfrm>
          <a:off x="6276975" y="436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236</xdr:row>
      <xdr:rowOff>38100</xdr:rowOff>
    </xdr:from>
    <xdr:to>
      <xdr:col>6</xdr:col>
      <xdr:colOff>885825</xdr:colOff>
      <xdr:row>237</xdr:row>
      <xdr:rowOff>152400</xdr:rowOff>
    </xdr:to>
    <xdr:pic>
      <xdr:nvPicPr>
        <xdr:cNvPr id="182" name="Picture 18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55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236</xdr:row>
      <xdr:rowOff>38100</xdr:rowOff>
    </xdr:from>
    <xdr:to>
      <xdr:col>6</xdr:col>
      <xdr:colOff>1190625</xdr:colOff>
      <xdr:row>237</xdr:row>
      <xdr:rowOff>152400</xdr:rowOff>
    </xdr:to>
    <xdr:pic>
      <xdr:nvPicPr>
        <xdr:cNvPr id="183" name="Picture 18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55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230</xdr:row>
      <xdr:rowOff>38100</xdr:rowOff>
    </xdr:from>
    <xdr:to>
      <xdr:col>6</xdr:col>
      <xdr:colOff>1181100</xdr:colOff>
      <xdr:row>231</xdr:row>
      <xdr:rowOff>133350</xdr:rowOff>
    </xdr:to>
    <xdr:sp>
      <xdr:nvSpPr>
        <xdr:cNvPr id="184" name="Rectangle 184"/>
        <xdr:cNvSpPr>
          <a:spLocks/>
        </xdr:cNvSpPr>
      </xdr:nvSpPr>
      <xdr:spPr>
        <a:xfrm>
          <a:off x="7239000" y="443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230</xdr:row>
      <xdr:rowOff>104775</xdr:rowOff>
    </xdr:from>
    <xdr:to>
      <xdr:col>6</xdr:col>
      <xdr:colOff>1104900</xdr:colOff>
      <xdr:row>231</xdr:row>
      <xdr:rowOff>57150</xdr:rowOff>
    </xdr:to>
    <xdr:sp>
      <xdr:nvSpPr>
        <xdr:cNvPr id="185" name="Rectangle 185"/>
        <xdr:cNvSpPr>
          <a:spLocks/>
        </xdr:cNvSpPr>
      </xdr:nvSpPr>
      <xdr:spPr>
        <a:xfrm>
          <a:off x="7324725" y="444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232</xdr:row>
      <xdr:rowOff>38100</xdr:rowOff>
    </xdr:from>
    <xdr:to>
      <xdr:col>6</xdr:col>
      <xdr:colOff>1181100</xdr:colOff>
      <xdr:row>233</xdr:row>
      <xdr:rowOff>152400</xdr:rowOff>
    </xdr:to>
    <xdr:pic>
      <xdr:nvPicPr>
        <xdr:cNvPr id="186" name="Picture 18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47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234</xdr:row>
      <xdr:rowOff>38100</xdr:rowOff>
    </xdr:from>
    <xdr:to>
      <xdr:col>6</xdr:col>
      <xdr:colOff>1181100</xdr:colOff>
      <xdr:row>235</xdr:row>
      <xdr:rowOff>152400</xdr:rowOff>
    </xdr:to>
    <xdr:pic>
      <xdr:nvPicPr>
        <xdr:cNvPr id="187" name="Picture 18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51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238</xdr:row>
      <xdr:rowOff>38100</xdr:rowOff>
    </xdr:from>
    <xdr:to>
      <xdr:col>6</xdr:col>
      <xdr:colOff>1181100</xdr:colOff>
      <xdr:row>239</xdr:row>
      <xdr:rowOff>152400</xdr:rowOff>
    </xdr:to>
    <xdr:pic>
      <xdr:nvPicPr>
        <xdr:cNvPr id="188" name="Picture 18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58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236</xdr:row>
      <xdr:rowOff>123825</xdr:rowOff>
    </xdr:from>
    <xdr:to>
      <xdr:col>6</xdr:col>
      <xdr:colOff>628650</xdr:colOff>
      <xdr:row>238</xdr:row>
      <xdr:rowOff>19050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6276975" y="455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246</xdr:row>
      <xdr:rowOff>38100</xdr:rowOff>
    </xdr:from>
    <xdr:to>
      <xdr:col>6</xdr:col>
      <xdr:colOff>885825</xdr:colOff>
      <xdr:row>247</xdr:row>
      <xdr:rowOff>152400</xdr:rowOff>
    </xdr:to>
    <xdr:pic>
      <xdr:nvPicPr>
        <xdr:cNvPr id="190" name="Picture 1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74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246</xdr:row>
      <xdr:rowOff>38100</xdr:rowOff>
    </xdr:from>
    <xdr:to>
      <xdr:col>6</xdr:col>
      <xdr:colOff>1190625</xdr:colOff>
      <xdr:row>247</xdr:row>
      <xdr:rowOff>152400</xdr:rowOff>
    </xdr:to>
    <xdr:pic>
      <xdr:nvPicPr>
        <xdr:cNvPr id="191" name="Picture 1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74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240</xdr:row>
      <xdr:rowOff>38100</xdr:rowOff>
    </xdr:from>
    <xdr:to>
      <xdr:col>6</xdr:col>
      <xdr:colOff>1181100</xdr:colOff>
      <xdr:row>241</xdr:row>
      <xdr:rowOff>133350</xdr:rowOff>
    </xdr:to>
    <xdr:sp>
      <xdr:nvSpPr>
        <xdr:cNvPr id="192" name="Rectangle 192"/>
        <xdr:cNvSpPr>
          <a:spLocks/>
        </xdr:cNvSpPr>
      </xdr:nvSpPr>
      <xdr:spPr>
        <a:xfrm>
          <a:off x="7239000" y="462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240</xdr:row>
      <xdr:rowOff>104775</xdr:rowOff>
    </xdr:from>
    <xdr:to>
      <xdr:col>6</xdr:col>
      <xdr:colOff>1104900</xdr:colOff>
      <xdr:row>241</xdr:row>
      <xdr:rowOff>57150</xdr:rowOff>
    </xdr:to>
    <xdr:sp>
      <xdr:nvSpPr>
        <xdr:cNvPr id="193" name="Rectangle 193"/>
        <xdr:cNvSpPr>
          <a:spLocks/>
        </xdr:cNvSpPr>
      </xdr:nvSpPr>
      <xdr:spPr>
        <a:xfrm>
          <a:off x="7324725" y="463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242</xdr:row>
      <xdr:rowOff>38100</xdr:rowOff>
    </xdr:from>
    <xdr:to>
      <xdr:col>6</xdr:col>
      <xdr:colOff>1181100</xdr:colOff>
      <xdr:row>243</xdr:row>
      <xdr:rowOff>152400</xdr:rowOff>
    </xdr:to>
    <xdr:pic>
      <xdr:nvPicPr>
        <xdr:cNvPr id="194" name="Picture 1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66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244</xdr:row>
      <xdr:rowOff>38100</xdr:rowOff>
    </xdr:from>
    <xdr:to>
      <xdr:col>6</xdr:col>
      <xdr:colOff>1181100</xdr:colOff>
      <xdr:row>245</xdr:row>
      <xdr:rowOff>152400</xdr:rowOff>
    </xdr:to>
    <xdr:pic>
      <xdr:nvPicPr>
        <xdr:cNvPr id="195" name="Picture 1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70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248</xdr:row>
      <xdr:rowOff>38100</xdr:rowOff>
    </xdr:from>
    <xdr:to>
      <xdr:col>6</xdr:col>
      <xdr:colOff>1181100</xdr:colOff>
      <xdr:row>249</xdr:row>
      <xdr:rowOff>152400</xdr:rowOff>
    </xdr:to>
    <xdr:pic>
      <xdr:nvPicPr>
        <xdr:cNvPr id="196" name="Picture 1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77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246</xdr:row>
      <xdr:rowOff>123825</xdr:rowOff>
    </xdr:from>
    <xdr:to>
      <xdr:col>6</xdr:col>
      <xdr:colOff>628650</xdr:colOff>
      <xdr:row>248</xdr:row>
      <xdr:rowOff>19050</xdr:rowOff>
    </xdr:to>
    <xdr:sp>
      <xdr:nvSpPr>
        <xdr:cNvPr id="197" name="Text Box 197"/>
        <xdr:cNvSpPr txBox="1">
          <a:spLocks noChangeArrowheads="1"/>
        </xdr:cNvSpPr>
      </xdr:nvSpPr>
      <xdr:spPr>
        <a:xfrm>
          <a:off x="6276975" y="475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256</xdr:row>
      <xdr:rowOff>38100</xdr:rowOff>
    </xdr:from>
    <xdr:to>
      <xdr:col>6</xdr:col>
      <xdr:colOff>885825</xdr:colOff>
      <xdr:row>257</xdr:row>
      <xdr:rowOff>152400</xdr:rowOff>
    </xdr:to>
    <xdr:pic>
      <xdr:nvPicPr>
        <xdr:cNvPr id="198" name="Picture 19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93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256</xdr:row>
      <xdr:rowOff>38100</xdr:rowOff>
    </xdr:from>
    <xdr:to>
      <xdr:col>6</xdr:col>
      <xdr:colOff>1190625</xdr:colOff>
      <xdr:row>257</xdr:row>
      <xdr:rowOff>152400</xdr:rowOff>
    </xdr:to>
    <xdr:pic>
      <xdr:nvPicPr>
        <xdr:cNvPr id="199" name="Picture 19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93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250</xdr:row>
      <xdr:rowOff>38100</xdr:rowOff>
    </xdr:from>
    <xdr:to>
      <xdr:col>6</xdr:col>
      <xdr:colOff>1181100</xdr:colOff>
      <xdr:row>251</xdr:row>
      <xdr:rowOff>133350</xdr:rowOff>
    </xdr:to>
    <xdr:sp>
      <xdr:nvSpPr>
        <xdr:cNvPr id="200" name="Rectangle 200"/>
        <xdr:cNvSpPr>
          <a:spLocks/>
        </xdr:cNvSpPr>
      </xdr:nvSpPr>
      <xdr:spPr>
        <a:xfrm>
          <a:off x="7239000" y="481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250</xdr:row>
      <xdr:rowOff>104775</xdr:rowOff>
    </xdr:from>
    <xdr:to>
      <xdr:col>6</xdr:col>
      <xdr:colOff>1104900</xdr:colOff>
      <xdr:row>251</xdr:row>
      <xdr:rowOff>57150</xdr:rowOff>
    </xdr:to>
    <xdr:sp>
      <xdr:nvSpPr>
        <xdr:cNvPr id="201" name="Rectangle 201"/>
        <xdr:cNvSpPr>
          <a:spLocks/>
        </xdr:cNvSpPr>
      </xdr:nvSpPr>
      <xdr:spPr>
        <a:xfrm>
          <a:off x="7324725" y="482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252</xdr:row>
      <xdr:rowOff>38100</xdr:rowOff>
    </xdr:from>
    <xdr:to>
      <xdr:col>6</xdr:col>
      <xdr:colOff>1181100</xdr:colOff>
      <xdr:row>253</xdr:row>
      <xdr:rowOff>152400</xdr:rowOff>
    </xdr:to>
    <xdr:pic>
      <xdr:nvPicPr>
        <xdr:cNvPr id="202" name="Picture 20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855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254</xdr:row>
      <xdr:rowOff>38100</xdr:rowOff>
    </xdr:from>
    <xdr:to>
      <xdr:col>6</xdr:col>
      <xdr:colOff>1181100</xdr:colOff>
      <xdr:row>255</xdr:row>
      <xdr:rowOff>152400</xdr:rowOff>
    </xdr:to>
    <xdr:pic>
      <xdr:nvPicPr>
        <xdr:cNvPr id="203" name="Picture 20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893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258</xdr:row>
      <xdr:rowOff>38100</xdr:rowOff>
    </xdr:from>
    <xdr:to>
      <xdr:col>6</xdr:col>
      <xdr:colOff>1181100</xdr:colOff>
      <xdr:row>259</xdr:row>
      <xdr:rowOff>152400</xdr:rowOff>
    </xdr:to>
    <xdr:pic>
      <xdr:nvPicPr>
        <xdr:cNvPr id="204" name="Picture 20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97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256</xdr:row>
      <xdr:rowOff>123825</xdr:rowOff>
    </xdr:from>
    <xdr:to>
      <xdr:col>6</xdr:col>
      <xdr:colOff>628650</xdr:colOff>
      <xdr:row>258</xdr:row>
      <xdr:rowOff>19050</xdr:rowOff>
    </xdr:to>
    <xdr:sp>
      <xdr:nvSpPr>
        <xdr:cNvPr id="205" name="Text Box 205"/>
        <xdr:cNvSpPr txBox="1">
          <a:spLocks noChangeArrowheads="1"/>
        </xdr:cNvSpPr>
      </xdr:nvSpPr>
      <xdr:spPr>
        <a:xfrm>
          <a:off x="6276975" y="4940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266</xdr:row>
      <xdr:rowOff>38100</xdr:rowOff>
    </xdr:from>
    <xdr:to>
      <xdr:col>6</xdr:col>
      <xdr:colOff>885825</xdr:colOff>
      <xdr:row>267</xdr:row>
      <xdr:rowOff>152400</xdr:rowOff>
    </xdr:to>
    <xdr:pic>
      <xdr:nvPicPr>
        <xdr:cNvPr id="206" name="Picture 20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12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266</xdr:row>
      <xdr:rowOff>38100</xdr:rowOff>
    </xdr:from>
    <xdr:to>
      <xdr:col>6</xdr:col>
      <xdr:colOff>1190625</xdr:colOff>
      <xdr:row>267</xdr:row>
      <xdr:rowOff>152400</xdr:rowOff>
    </xdr:to>
    <xdr:pic>
      <xdr:nvPicPr>
        <xdr:cNvPr id="207" name="Picture 20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12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260</xdr:row>
      <xdr:rowOff>38100</xdr:rowOff>
    </xdr:from>
    <xdr:to>
      <xdr:col>6</xdr:col>
      <xdr:colOff>1181100</xdr:colOff>
      <xdr:row>261</xdr:row>
      <xdr:rowOff>133350</xdr:rowOff>
    </xdr:to>
    <xdr:sp>
      <xdr:nvSpPr>
        <xdr:cNvPr id="208" name="Rectangle 208"/>
        <xdr:cNvSpPr>
          <a:spLocks/>
        </xdr:cNvSpPr>
      </xdr:nvSpPr>
      <xdr:spPr>
        <a:xfrm>
          <a:off x="7239000" y="500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260</xdr:row>
      <xdr:rowOff>104775</xdr:rowOff>
    </xdr:from>
    <xdr:to>
      <xdr:col>6</xdr:col>
      <xdr:colOff>1104900</xdr:colOff>
      <xdr:row>261</xdr:row>
      <xdr:rowOff>57150</xdr:rowOff>
    </xdr:to>
    <xdr:sp>
      <xdr:nvSpPr>
        <xdr:cNvPr id="209" name="Rectangle 209"/>
        <xdr:cNvSpPr>
          <a:spLocks/>
        </xdr:cNvSpPr>
      </xdr:nvSpPr>
      <xdr:spPr>
        <a:xfrm>
          <a:off x="7324725" y="501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262</xdr:row>
      <xdr:rowOff>38100</xdr:rowOff>
    </xdr:from>
    <xdr:to>
      <xdr:col>6</xdr:col>
      <xdr:colOff>1181100</xdr:colOff>
      <xdr:row>263</xdr:row>
      <xdr:rowOff>152400</xdr:rowOff>
    </xdr:to>
    <xdr:pic>
      <xdr:nvPicPr>
        <xdr:cNvPr id="210" name="Picture 21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504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264</xdr:row>
      <xdr:rowOff>38100</xdr:rowOff>
    </xdr:from>
    <xdr:to>
      <xdr:col>6</xdr:col>
      <xdr:colOff>1181100</xdr:colOff>
      <xdr:row>265</xdr:row>
      <xdr:rowOff>152400</xdr:rowOff>
    </xdr:to>
    <xdr:pic>
      <xdr:nvPicPr>
        <xdr:cNvPr id="211" name="Picture 21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08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268</xdr:row>
      <xdr:rowOff>38100</xdr:rowOff>
    </xdr:from>
    <xdr:to>
      <xdr:col>6</xdr:col>
      <xdr:colOff>1181100</xdr:colOff>
      <xdr:row>269</xdr:row>
      <xdr:rowOff>152400</xdr:rowOff>
    </xdr:to>
    <xdr:pic>
      <xdr:nvPicPr>
        <xdr:cNvPr id="212" name="Picture 21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16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266</xdr:row>
      <xdr:rowOff>123825</xdr:rowOff>
    </xdr:from>
    <xdr:to>
      <xdr:col>6</xdr:col>
      <xdr:colOff>628650</xdr:colOff>
      <xdr:row>268</xdr:row>
      <xdr:rowOff>19050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6276975" y="513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1" name="Picture 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" name="Picture 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" name="Picture 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" name="Picture 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5" name="Picture 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82300" y="622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676275</xdr:colOff>
      <xdr:row>30</xdr:row>
      <xdr:rowOff>0</xdr:rowOff>
    </xdr:from>
    <xdr:to>
      <xdr:col>6</xdr:col>
      <xdr:colOff>552450</xdr:colOff>
      <xdr:row>30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86500" y="622935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10" name="Picture 1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11" name="Picture 1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15" name="Picture 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16" name="Picture 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17" name="Picture 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0782300" y="622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19" name="Picture 1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20" name="Picture 2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3" name="Picture 2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4" name="Picture 2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5" name="Picture 2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26" name="Picture 2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27" name="Picture 2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0" name="Picture 3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1" name="Picture 3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2" name="Picture 3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33" name="Picture 3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34" name="Picture 3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7" name="Picture 3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8" name="Picture 3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9" name="Picture 3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40" name="Picture 4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41" name="Picture 4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4" name="Picture 4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5" name="Picture 4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6" name="Picture 4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47" name="Picture 4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48" name="Picture 4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1" name="Picture 5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2" name="Picture 5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3" name="Picture 5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54" name="Picture 5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55" name="Picture 5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8" name="Picture 5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9" name="Picture 5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0" name="Picture 6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61" name="Picture 6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62" name="Picture 6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5" name="Picture 6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6" name="Picture 6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7" name="Picture 6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68" name="Picture 6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69" name="Picture 6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2" name="Picture 7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3" name="Picture 7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4" name="Picture 7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75" name="Picture 7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76" name="Picture 7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9" name="Picture 7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0" name="Picture 8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1" name="Picture 8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1</xdr:row>
      <xdr:rowOff>85725</xdr:rowOff>
    </xdr:to>
    <xdr:pic>
      <xdr:nvPicPr>
        <xdr:cNvPr id="82" name="Picture 82" descr="logofg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09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83" name="Picture 8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84" name="Picture 8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7" name="Picture 8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8" name="Picture 8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9" name="Picture 8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90" name="Picture 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91" name="Picture 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94" name="Picture 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95" name="Picture 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96" name="Picture 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16</xdr:row>
      <xdr:rowOff>38100</xdr:rowOff>
    </xdr:from>
    <xdr:to>
      <xdr:col>6</xdr:col>
      <xdr:colOff>885825</xdr:colOff>
      <xdr:row>17</xdr:row>
      <xdr:rowOff>152400</xdr:rowOff>
    </xdr:to>
    <xdr:pic>
      <xdr:nvPicPr>
        <xdr:cNvPr id="97" name="Picture 9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</xdr:row>
      <xdr:rowOff>38100</xdr:rowOff>
    </xdr:from>
    <xdr:to>
      <xdr:col>6</xdr:col>
      <xdr:colOff>1190625</xdr:colOff>
      <xdr:row>17</xdr:row>
      <xdr:rowOff>152400</xdr:rowOff>
    </xdr:to>
    <xdr:pic>
      <xdr:nvPicPr>
        <xdr:cNvPr id="98" name="Picture 9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</xdr:row>
      <xdr:rowOff>38100</xdr:rowOff>
    </xdr:from>
    <xdr:to>
      <xdr:col>6</xdr:col>
      <xdr:colOff>1181100</xdr:colOff>
      <xdr:row>11</xdr:row>
      <xdr:rowOff>133350</xdr:rowOff>
    </xdr:to>
    <xdr:sp>
      <xdr:nvSpPr>
        <xdr:cNvPr id="99" name="Rectangle 99"/>
        <xdr:cNvSpPr>
          <a:spLocks/>
        </xdr:cNvSpPr>
      </xdr:nvSpPr>
      <xdr:spPr>
        <a:xfrm>
          <a:off x="7239000" y="24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104775</xdr:rowOff>
    </xdr:from>
    <xdr:to>
      <xdr:col>6</xdr:col>
      <xdr:colOff>1104900</xdr:colOff>
      <xdr:row>11</xdr:row>
      <xdr:rowOff>57150</xdr:rowOff>
    </xdr:to>
    <xdr:sp>
      <xdr:nvSpPr>
        <xdr:cNvPr id="100" name="Rectangle 100"/>
        <xdr:cNvSpPr>
          <a:spLocks/>
        </xdr:cNvSpPr>
      </xdr:nvSpPr>
      <xdr:spPr>
        <a:xfrm>
          <a:off x="7324725" y="25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</xdr:row>
      <xdr:rowOff>38100</xdr:rowOff>
    </xdr:from>
    <xdr:to>
      <xdr:col>6</xdr:col>
      <xdr:colOff>1181100</xdr:colOff>
      <xdr:row>13</xdr:row>
      <xdr:rowOff>152400</xdr:rowOff>
    </xdr:to>
    <xdr:pic>
      <xdr:nvPicPr>
        <xdr:cNvPr id="101" name="Picture 10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8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</xdr:row>
      <xdr:rowOff>38100</xdr:rowOff>
    </xdr:from>
    <xdr:to>
      <xdr:col>6</xdr:col>
      <xdr:colOff>1181100</xdr:colOff>
      <xdr:row>15</xdr:row>
      <xdr:rowOff>152400</xdr:rowOff>
    </xdr:to>
    <xdr:pic>
      <xdr:nvPicPr>
        <xdr:cNvPr id="102" name="Picture 10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2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</xdr:row>
      <xdr:rowOff>38100</xdr:rowOff>
    </xdr:from>
    <xdr:to>
      <xdr:col>6</xdr:col>
      <xdr:colOff>1181100</xdr:colOff>
      <xdr:row>19</xdr:row>
      <xdr:rowOff>152400</xdr:rowOff>
    </xdr:to>
    <xdr:pic>
      <xdr:nvPicPr>
        <xdr:cNvPr id="103" name="Picture 10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9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26</xdr:row>
      <xdr:rowOff>38100</xdr:rowOff>
    </xdr:from>
    <xdr:to>
      <xdr:col>6</xdr:col>
      <xdr:colOff>885825</xdr:colOff>
      <xdr:row>27</xdr:row>
      <xdr:rowOff>152400</xdr:rowOff>
    </xdr:to>
    <xdr:pic>
      <xdr:nvPicPr>
        <xdr:cNvPr id="104" name="Picture 10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</xdr:row>
      <xdr:rowOff>38100</xdr:rowOff>
    </xdr:from>
    <xdr:to>
      <xdr:col>6</xdr:col>
      <xdr:colOff>1190625</xdr:colOff>
      <xdr:row>27</xdr:row>
      <xdr:rowOff>152400</xdr:rowOff>
    </xdr:to>
    <xdr:pic>
      <xdr:nvPicPr>
        <xdr:cNvPr id="105" name="Picture 10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</xdr:row>
      <xdr:rowOff>38100</xdr:rowOff>
    </xdr:from>
    <xdr:to>
      <xdr:col>6</xdr:col>
      <xdr:colOff>1181100</xdr:colOff>
      <xdr:row>21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7239000" y="43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6</xdr:col>
      <xdr:colOff>1104900</xdr:colOff>
      <xdr:row>21</xdr:row>
      <xdr:rowOff>57150</xdr:rowOff>
    </xdr:to>
    <xdr:sp>
      <xdr:nvSpPr>
        <xdr:cNvPr id="107" name="Rectangle 107"/>
        <xdr:cNvSpPr>
          <a:spLocks/>
        </xdr:cNvSpPr>
      </xdr:nvSpPr>
      <xdr:spPr>
        <a:xfrm>
          <a:off x="7324725" y="44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38100</xdr:rowOff>
    </xdr:from>
    <xdr:to>
      <xdr:col>6</xdr:col>
      <xdr:colOff>1181100</xdr:colOff>
      <xdr:row>23</xdr:row>
      <xdr:rowOff>152400</xdr:rowOff>
    </xdr:to>
    <xdr:pic>
      <xdr:nvPicPr>
        <xdr:cNvPr id="108" name="Picture 10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7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</xdr:row>
      <xdr:rowOff>38100</xdr:rowOff>
    </xdr:from>
    <xdr:to>
      <xdr:col>6</xdr:col>
      <xdr:colOff>1181100</xdr:colOff>
      <xdr:row>25</xdr:row>
      <xdr:rowOff>152400</xdr:rowOff>
    </xdr:to>
    <xdr:pic>
      <xdr:nvPicPr>
        <xdr:cNvPr id="109" name="Picture 10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1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28</xdr:row>
      <xdr:rowOff>38100</xdr:rowOff>
    </xdr:from>
    <xdr:to>
      <xdr:col>6</xdr:col>
      <xdr:colOff>1181100</xdr:colOff>
      <xdr:row>29</xdr:row>
      <xdr:rowOff>152400</xdr:rowOff>
    </xdr:to>
    <xdr:pic>
      <xdr:nvPicPr>
        <xdr:cNvPr id="110" name="Picture 11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8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36</xdr:row>
      <xdr:rowOff>38100</xdr:rowOff>
    </xdr:from>
    <xdr:to>
      <xdr:col>6</xdr:col>
      <xdr:colOff>885825</xdr:colOff>
      <xdr:row>37</xdr:row>
      <xdr:rowOff>152400</xdr:rowOff>
    </xdr:to>
    <xdr:pic>
      <xdr:nvPicPr>
        <xdr:cNvPr id="111" name="Picture 11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36</xdr:row>
      <xdr:rowOff>38100</xdr:rowOff>
    </xdr:from>
    <xdr:to>
      <xdr:col>6</xdr:col>
      <xdr:colOff>1190625</xdr:colOff>
      <xdr:row>37</xdr:row>
      <xdr:rowOff>152400</xdr:rowOff>
    </xdr:to>
    <xdr:pic>
      <xdr:nvPicPr>
        <xdr:cNvPr id="112" name="Picture 11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38100</xdr:rowOff>
    </xdr:from>
    <xdr:to>
      <xdr:col>6</xdr:col>
      <xdr:colOff>1181100</xdr:colOff>
      <xdr:row>31</xdr:row>
      <xdr:rowOff>133350</xdr:rowOff>
    </xdr:to>
    <xdr:sp>
      <xdr:nvSpPr>
        <xdr:cNvPr id="113" name="Rectangle 113"/>
        <xdr:cNvSpPr>
          <a:spLocks/>
        </xdr:cNvSpPr>
      </xdr:nvSpPr>
      <xdr:spPr>
        <a:xfrm>
          <a:off x="7239000" y="62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6</xdr:col>
      <xdr:colOff>1104900</xdr:colOff>
      <xdr:row>31</xdr:row>
      <xdr:rowOff>57150</xdr:rowOff>
    </xdr:to>
    <xdr:sp>
      <xdr:nvSpPr>
        <xdr:cNvPr id="114" name="Rectangle 114"/>
        <xdr:cNvSpPr>
          <a:spLocks/>
        </xdr:cNvSpPr>
      </xdr:nvSpPr>
      <xdr:spPr>
        <a:xfrm>
          <a:off x="7324725" y="63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32</xdr:row>
      <xdr:rowOff>38100</xdr:rowOff>
    </xdr:from>
    <xdr:to>
      <xdr:col>6</xdr:col>
      <xdr:colOff>1181100</xdr:colOff>
      <xdr:row>33</xdr:row>
      <xdr:rowOff>152400</xdr:rowOff>
    </xdr:to>
    <xdr:pic>
      <xdr:nvPicPr>
        <xdr:cNvPr id="115" name="Picture 1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6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34</xdr:row>
      <xdr:rowOff>38100</xdr:rowOff>
    </xdr:from>
    <xdr:to>
      <xdr:col>6</xdr:col>
      <xdr:colOff>1181100</xdr:colOff>
      <xdr:row>35</xdr:row>
      <xdr:rowOff>152400</xdr:rowOff>
    </xdr:to>
    <xdr:pic>
      <xdr:nvPicPr>
        <xdr:cNvPr id="116" name="Picture 1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70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38</xdr:row>
      <xdr:rowOff>38100</xdr:rowOff>
    </xdr:from>
    <xdr:to>
      <xdr:col>6</xdr:col>
      <xdr:colOff>1181100</xdr:colOff>
      <xdr:row>39</xdr:row>
      <xdr:rowOff>152400</xdr:rowOff>
    </xdr:to>
    <xdr:pic>
      <xdr:nvPicPr>
        <xdr:cNvPr id="117" name="Picture 1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77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46</xdr:row>
      <xdr:rowOff>38100</xdr:rowOff>
    </xdr:from>
    <xdr:to>
      <xdr:col>6</xdr:col>
      <xdr:colOff>885825</xdr:colOff>
      <xdr:row>47</xdr:row>
      <xdr:rowOff>152400</xdr:rowOff>
    </xdr:to>
    <xdr:pic>
      <xdr:nvPicPr>
        <xdr:cNvPr id="118" name="Picture 11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46</xdr:row>
      <xdr:rowOff>38100</xdr:rowOff>
    </xdr:from>
    <xdr:to>
      <xdr:col>6</xdr:col>
      <xdr:colOff>1190625</xdr:colOff>
      <xdr:row>47</xdr:row>
      <xdr:rowOff>152400</xdr:rowOff>
    </xdr:to>
    <xdr:pic>
      <xdr:nvPicPr>
        <xdr:cNvPr id="119" name="Picture 11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38100</xdr:rowOff>
    </xdr:from>
    <xdr:to>
      <xdr:col>6</xdr:col>
      <xdr:colOff>1181100</xdr:colOff>
      <xdr:row>41</xdr:row>
      <xdr:rowOff>133350</xdr:rowOff>
    </xdr:to>
    <xdr:sp>
      <xdr:nvSpPr>
        <xdr:cNvPr id="120" name="Rectangle 120"/>
        <xdr:cNvSpPr>
          <a:spLocks/>
        </xdr:cNvSpPr>
      </xdr:nvSpPr>
      <xdr:spPr>
        <a:xfrm>
          <a:off x="7239000" y="81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104775</xdr:rowOff>
    </xdr:from>
    <xdr:to>
      <xdr:col>6</xdr:col>
      <xdr:colOff>1104900</xdr:colOff>
      <xdr:row>41</xdr:row>
      <xdr:rowOff>57150</xdr:rowOff>
    </xdr:to>
    <xdr:sp>
      <xdr:nvSpPr>
        <xdr:cNvPr id="121" name="Rectangle 121"/>
        <xdr:cNvSpPr>
          <a:spLocks/>
        </xdr:cNvSpPr>
      </xdr:nvSpPr>
      <xdr:spPr>
        <a:xfrm>
          <a:off x="7324725" y="82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42</xdr:row>
      <xdr:rowOff>38100</xdr:rowOff>
    </xdr:from>
    <xdr:to>
      <xdr:col>6</xdr:col>
      <xdr:colOff>1181100</xdr:colOff>
      <xdr:row>43</xdr:row>
      <xdr:rowOff>152400</xdr:rowOff>
    </xdr:to>
    <xdr:pic>
      <xdr:nvPicPr>
        <xdr:cNvPr id="122" name="Picture 12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85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44</xdr:row>
      <xdr:rowOff>38100</xdr:rowOff>
    </xdr:from>
    <xdr:to>
      <xdr:col>6</xdr:col>
      <xdr:colOff>1181100</xdr:colOff>
      <xdr:row>45</xdr:row>
      <xdr:rowOff>152400</xdr:rowOff>
    </xdr:to>
    <xdr:pic>
      <xdr:nvPicPr>
        <xdr:cNvPr id="123" name="Picture 12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89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48</xdr:row>
      <xdr:rowOff>38100</xdr:rowOff>
    </xdr:from>
    <xdr:to>
      <xdr:col>6</xdr:col>
      <xdr:colOff>1181100</xdr:colOff>
      <xdr:row>49</xdr:row>
      <xdr:rowOff>152400</xdr:rowOff>
    </xdr:to>
    <xdr:pic>
      <xdr:nvPicPr>
        <xdr:cNvPr id="124" name="Picture 12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96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56</xdr:row>
      <xdr:rowOff>38100</xdr:rowOff>
    </xdr:from>
    <xdr:to>
      <xdr:col>6</xdr:col>
      <xdr:colOff>876300</xdr:colOff>
      <xdr:row>57</xdr:row>
      <xdr:rowOff>152400</xdr:rowOff>
    </xdr:to>
    <xdr:pic>
      <xdr:nvPicPr>
        <xdr:cNvPr id="125" name="Picture 12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24675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56</xdr:row>
      <xdr:rowOff>38100</xdr:rowOff>
    </xdr:from>
    <xdr:to>
      <xdr:col>6</xdr:col>
      <xdr:colOff>1181100</xdr:colOff>
      <xdr:row>57</xdr:row>
      <xdr:rowOff>152400</xdr:rowOff>
    </xdr:to>
    <xdr:pic>
      <xdr:nvPicPr>
        <xdr:cNvPr id="126" name="Picture 12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29475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50</xdr:row>
      <xdr:rowOff>38100</xdr:rowOff>
    </xdr:from>
    <xdr:to>
      <xdr:col>6</xdr:col>
      <xdr:colOff>1181100</xdr:colOff>
      <xdr:row>51</xdr:row>
      <xdr:rowOff>133350</xdr:rowOff>
    </xdr:to>
    <xdr:sp>
      <xdr:nvSpPr>
        <xdr:cNvPr id="127" name="Rectangle 127"/>
        <xdr:cNvSpPr>
          <a:spLocks/>
        </xdr:cNvSpPr>
      </xdr:nvSpPr>
      <xdr:spPr>
        <a:xfrm>
          <a:off x="7239000" y="100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50</xdr:row>
      <xdr:rowOff>104775</xdr:rowOff>
    </xdr:from>
    <xdr:to>
      <xdr:col>6</xdr:col>
      <xdr:colOff>1104900</xdr:colOff>
      <xdr:row>51</xdr:row>
      <xdr:rowOff>57150</xdr:rowOff>
    </xdr:to>
    <xdr:sp>
      <xdr:nvSpPr>
        <xdr:cNvPr id="128" name="Rectangle 128"/>
        <xdr:cNvSpPr>
          <a:spLocks/>
        </xdr:cNvSpPr>
      </xdr:nvSpPr>
      <xdr:spPr>
        <a:xfrm>
          <a:off x="7324725" y="101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52</xdr:row>
      <xdr:rowOff>47625</xdr:rowOff>
    </xdr:from>
    <xdr:to>
      <xdr:col>6</xdr:col>
      <xdr:colOff>1181100</xdr:colOff>
      <xdr:row>53</xdr:row>
      <xdr:rowOff>161925</xdr:rowOff>
    </xdr:to>
    <xdr:pic>
      <xdr:nvPicPr>
        <xdr:cNvPr id="129" name="Picture 12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0467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54</xdr:row>
      <xdr:rowOff>47625</xdr:rowOff>
    </xdr:from>
    <xdr:to>
      <xdr:col>6</xdr:col>
      <xdr:colOff>1181100</xdr:colOff>
      <xdr:row>55</xdr:row>
      <xdr:rowOff>161925</xdr:rowOff>
    </xdr:to>
    <xdr:pic>
      <xdr:nvPicPr>
        <xdr:cNvPr id="130" name="Picture 13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0848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58</xdr:row>
      <xdr:rowOff>38100</xdr:rowOff>
    </xdr:from>
    <xdr:to>
      <xdr:col>6</xdr:col>
      <xdr:colOff>1181100</xdr:colOff>
      <xdr:row>59</xdr:row>
      <xdr:rowOff>152400</xdr:rowOff>
    </xdr:to>
    <xdr:pic>
      <xdr:nvPicPr>
        <xdr:cNvPr id="131" name="Picture 13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16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66</xdr:row>
      <xdr:rowOff>38100</xdr:rowOff>
    </xdr:from>
    <xdr:to>
      <xdr:col>6</xdr:col>
      <xdr:colOff>885825</xdr:colOff>
      <xdr:row>67</xdr:row>
      <xdr:rowOff>152400</xdr:rowOff>
    </xdr:to>
    <xdr:pic>
      <xdr:nvPicPr>
        <xdr:cNvPr id="132" name="Picture 13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66</xdr:row>
      <xdr:rowOff>38100</xdr:rowOff>
    </xdr:from>
    <xdr:to>
      <xdr:col>6</xdr:col>
      <xdr:colOff>1190625</xdr:colOff>
      <xdr:row>67</xdr:row>
      <xdr:rowOff>152400</xdr:rowOff>
    </xdr:to>
    <xdr:pic>
      <xdr:nvPicPr>
        <xdr:cNvPr id="133" name="Picture 13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60</xdr:row>
      <xdr:rowOff>38100</xdr:rowOff>
    </xdr:from>
    <xdr:to>
      <xdr:col>6</xdr:col>
      <xdr:colOff>1181100</xdr:colOff>
      <xdr:row>61</xdr:row>
      <xdr:rowOff>133350</xdr:rowOff>
    </xdr:to>
    <xdr:sp>
      <xdr:nvSpPr>
        <xdr:cNvPr id="134" name="Rectangle 134"/>
        <xdr:cNvSpPr>
          <a:spLocks/>
        </xdr:cNvSpPr>
      </xdr:nvSpPr>
      <xdr:spPr>
        <a:xfrm>
          <a:off x="7239000" y="119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104775</xdr:rowOff>
    </xdr:from>
    <xdr:to>
      <xdr:col>6</xdr:col>
      <xdr:colOff>1104900</xdr:colOff>
      <xdr:row>61</xdr:row>
      <xdr:rowOff>57150</xdr:rowOff>
    </xdr:to>
    <xdr:sp>
      <xdr:nvSpPr>
        <xdr:cNvPr id="135" name="Rectangle 135"/>
        <xdr:cNvSpPr>
          <a:spLocks/>
        </xdr:cNvSpPr>
      </xdr:nvSpPr>
      <xdr:spPr>
        <a:xfrm>
          <a:off x="7324725" y="120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62</xdr:row>
      <xdr:rowOff>38100</xdr:rowOff>
    </xdr:from>
    <xdr:to>
      <xdr:col>6</xdr:col>
      <xdr:colOff>1181100</xdr:colOff>
      <xdr:row>63</xdr:row>
      <xdr:rowOff>152400</xdr:rowOff>
    </xdr:to>
    <xdr:pic>
      <xdr:nvPicPr>
        <xdr:cNvPr id="136" name="Picture 13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23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64</xdr:row>
      <xdr:rowOff>38100</xdr:rowOff>
    </xdr:from>
    <xdr:to>
      <xdr:col>6</xdr:col>
      <xdr:colOff>1181100</xdr:colOff>
      <xdr:row>65</xdr:row>
      <xdr:rowOff>152400</xdr:rowOff>
    </xdr:to>
    <xdr:pic>
      <xdr:nvPicPr>
        <xdr:cNvPr id="137" name="Picture 13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27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68</xdr:row>
      <xdr:rowOff>38100</xdr:rowOff>
    </xdr:from>
    <xdr:to>
      <xdr:col>6</xdr:col>
      <xdr:colOff>1181100</xdr:colOff>
      <xdr:row>69</xdr:row>
      <xdr:rowOff>152400</xdr:rowOff>
    </xdr:to>
    <xdr:pic>
      <xdr:nvPicPr>
        <xdr:cNvPr id="138" name="Picture 13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35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76</xdr:row>
      <xdr:rowOff>38100</xdr:rowOff>
    </xdr:from>
    <xdr:to>
      <xdr:col>6</xdr:col>
      <xdr:colOff>885825</xdr:colOff>
      <xdr:row>77</xdr:row>
      <xdr:rowOff>152400</xdr:rowOff>
    </xdr:to>
    <xdr:pic>
      <xdr:nvPicPr>
        <xdr:cNvPr id="139" name="Picture 13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76</xdr:row>
      <xdr:rowOff>38100</xdr:rowOff>
    </xdr:from>
    <xdr:to>
      <xdr:col>6</xdr:col>
      <xdr:colOff>1190625</xdr:colOff>
      <xdr:row>77</xdr:row>
      <xdr:rowOff>152400</xdr:rowOff>
    </xdr:to>
    <xdr:pic>
      <xdr:nvPicPr>
        <xdr:cNvPr id="140" name="Picture 14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70</xdr:row>
      <xdr:rowOff>38100</xdr:rowOff>
    </xdr:from>
    <xdr:to>
      <xdr:col>6</xdr:col>
      <xdr:colOff>1181100</xdr:colOff>
      <xdr:row>71</xdr:row>
      <xdr:rowOff>133350</xdr:rowOff>
    </xdr:to>
    <xdr:sp>
      <xdr:nvSpPr>
        <xdr:cNvPr id="141" name="Rectangle 141"/>
        <xdr:cNvSpPr>
          <a:spLocks/>
        </xdr:cNvSpPr>
      </xdr:nvSpPr>
      <xdr:spPr>
        <a:xfrm>
          <a:off x="7239000" y="1388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104775</xdr:rowOff>
    </xdr:from>
    <xdr:to>
      <xdr:col>6</xdr:col>
      <xdr:colOff>1104900</xdr:colOff>
      <xdr:row>71</xdr:row>
      <xdr:rowOff>57150</xdr:rowOff>
    </xdr:to>
    <xdr:sp>
      <xdr:nvSpPr>
        <xdr:cNvPr id="142" name="Rectangle 142"/>
        <xdr:cNvSpPr>
          <a:spLocks/>
        </xdr:cNvSpPr>
      </xdr:nvSpPr>
      <xdr:spPr>
        <a:xfrm>
          <a:off x="7324725" y="1395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72</xdr:row>
      <xdr:rowOff>38100</xdr:rowOff>
    </xdr:from>
    <xdr:to>
      <xdr:col>6</xdr:col>
      <xdr:colOff>1181100</xdr:colOff>
      <xdr:row>73</xdr:row>
      <xdr:rowOff>152400</xdr:rowOff>
    </xdr:to>
    <xdr:pic>
      <xdr:nvPicPr>
        <xdr:cNvPr id="143" name="Picture 14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426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74</xdr:row>
      <xdr:rowOff>38100</xdr:rowOff>
    </xdr:from>
    <xdr:to>
      <xdr:col>6</xdr:col>
      <xdr:colOff>1181100</xdr:colOff>
      <xdr:row>75</xdr:row>
      <xdr:rowOff>152400</xdr:rowOff>
    </xdr:to>
    <xdr:pic>
      <xdr:nvPicPr>
        <xdr:cNvPr id="144" name="Picture 14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464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78</xdr:row>
      <xdr:rowOff>38100</xdr:rowOff>
    </xdr:from>
    <xdr:to>
      <xdr:col>6</xdr:col>
      <xdr:colOff>1181100</xdr:colOff>
      <xdr:row>79</xdr:row>
      <xdr:rowOff>152400</xdr:rowOff>
    </xdr:to>
    <xdr:pic>
      <xdr:nvPicPr>
        <xdr:cNvPr id="145" name="Picture 14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541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9" name="Text Box 149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</xdr:row>
      <xdr:rowOff>123825</xdr:rowOff>
    </xdr:from>
    <xdr:to>
      <xdr:col>6</xdr:col>
      <xdr:colOff>628650</xdr:colOff>
      <xdr:row>18</xdr:row>
      <xdr:rowOff>19050</xdr:rowOff>
    </xdr:to>
    <xdr:sp>
      <xdr:nvSpPr>
        <xdr:cNvPr id="154" name="Text Box 154"/>
        <xdr:cNvSpPr txBox="1">
          <a:spLocks noChangeArrowheads="1"/>
        </xdr:cNvSpPr>
      </xdr:nvSpPr>
      <xdr:spPr>
        <a:xfrm>
          <a:off x="6276975" y="368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26</xdr:row>
      <xdr:rowOff>123825</xdr:rowOff>
    </xdr:from>
    <xdr:to>
      <xdr:col>6</xdr:col>
      <xdr:colOff>628650</xdr:colOff>
      <xdr:row>28</xdr:row>
      <xdr:rowOff>19050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6276975" y="55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36</xdr:row>
      <xdr:rowOff>123825</xdr:rowOff>
    </xdr:from>
    <xdr:to>
      <xdr:col>6</xdr:col>
      <xdr:colOff>628650</xdr:colOff>
      <xdr:row>38</xdr:row>
      <xdr:rowOff>19050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6276975" y="74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46</xdr:row>
      <xdr:rowOff>123825</xdr:rowOff>
    </xdr:from>
    <xdr:to>
      <xdr:col>6</xdr:col>
      <xdr:colOff>628650</xdr:colOff>
      <xdr:row>48</xdr:row>
      <xdr:rowOff>19050</xdr:rowOff>
    </xdr:to>
    <xdr:sp>
      <xdr:nvSpPr>
        <xdr:cNvPr id="157" name="Text Box 157"/>
        <xdr:cNvSpPr txBox="1">
          <a:spLocks noChangeArrowheads="1"/>
        </xdr:cNvSpPr>
      </xdr:nvSpPr>
      <xdr:spPr>
        <a:xfrm>
          <a:off x="6276975" y="94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676275</xdr:colOff>
      <xdr:row>56</xdr:row>
      <xdr:rowOff>142875</xdr:rowOff>
    </xdr:from>
    <xdr:to>
      <xdr:col>6</xdr:col>
      <xdr:colOff>638175</xdr:colOff>
      <xdr:row>58</xdr:row>
      <xdr:rowOff>38100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6286500" y="11325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66</xdr:row>
      <xdr:rowOff>123825</xdr:rowOff>
    </xdr:from>
    <xdr:to>
      <xdr:col>6</xdr:col>
      <xdr:colOff>628650</xdr:colOff>
      <xdr:row>68</xdr:row>
      <xdr:rowOff>19050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6276975" y="132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76</xdr:row>
      <xdr:rowOff>123825</xdr:rowOff>
    </xdr:from>
    <xdr:to>
      <xdr:col>6</xdr:col>
      <xdr:colOff>628650</xdr:colOff>
      <xdr:row>78</xdr:row>
      <xdr:rowOff>19050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6276975" y="1511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1" name="Text Box 161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2" name="Text Box 162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3" name="Text Box 163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86</xdr:row>
      <xdr:rowOff>38100</xdr:rowOff>
    </xdr:from>
    <xdr:to>
      <xdr:col>6</xdr:col>
      <xdr:colOff>885825</xdr:colOff>
      <xdr:row>87</xdr:row>
      <xdr:rowOff>152400</xdr:rowOff>
    </xdr:to>
    <xdr:pic>
      <xdr:nvPicPr>
        <xdr:cNvPr id="166" name="Picture 16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86</xdr:row>
      <xdr:rowOff>38100</xdr:rowOff>
    </xdr:from>
    <xdr:to>
      <xdr:col>6</xdr:col>
      <xdr:colOff>1190625</xdr:colOff>
      <xdr:row>87</xdr:row>
      <xdr:rowOff>152400</xdr:rowOff>
    </xdr:to>
    <xdr:pic>
      <xdr:nvPicPr>
        <xdr:cNvPr id="167" name="Picture 16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80</xdr:row>
      <xdr:rowOff>38100</xdr:rowOff>
    </xdr:from>
    <xdr:to>
      <xdr:col>6</xdr:col>
      <xdr:colOff>1181100</xdr:colOff>
      <xdr:row>81</xdr:row>
      <xdr:rowOff>133350</xdr:rowOff>
    </xdr:to>
    <xdr:sp>
      <xdr:nvSpPr>
        <xdr:cNvPr id="168" name="Rectangle 168"/>
        <xdr:cNvSpPr>
          <a:spLocks/>
        </xdr:cNvSpPr>
      </xdr:nvSpPr>
      <xdr:spPr>
        <a:xfrm>
          <a:off x="7239000" y="1579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80</xdr:row>
      <xdr:rowOff>104775</xdr:rowOff>
    </xdr:from>
    <xdr:to>
      <xdr:col>6</xdr:col>
      <xdr:colOff>1104900</xdr:colOff>
      <xdr:row>81</xdr:row>
      <xdr:rowOff>57150</xdr:rowOff>
    </xdr:to>
    <xdr:sp>
      <xdr:nvSpPr>
        <xdr:cNvPr id="169" name="Rectangle 169"/>
        <xdr:cNvSpPr>
          <a:spLocks/>
        </xdr:cNvSpPr>
      </xdr:nvSpPr>
      <xdr:spPr>
        <a:xfrm>
          <a:off x="7324725" y="1585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82</xdr:row>
      <xdr:rowOff>38100</xdr:rowOff>
    </xdr:from>
    <xdr:to>
      <xdr:col>6</xdr:col>
      <xdr:colOff>1181100</xdr:colOff>
      <xdr:row>83</xdr:row>
      <xdr:rowOff>152400</xdr:rowOff>
    </xdr:to>
    <xdr:pic>
      <xdr:nvPicPr>
        <xdr:cNvPr id="170" name="Picture 17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617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84</xdr:row>
      <xdr:rowOff>38100</xdr:rowOff>
    </xdr:from>
    <xdr:to>
      <xdr:col>6</xdr:col>
      <xdr:colOff>1181100</xdr:colOff>
      <xdr:row>85</xdr:row>
      <xdr:rowOff>152400</xdr:rowOff>
    </xdr:to>
    <xdr:pic>
      <xdr:nvPicPr>
        <xdr:cNvPr id="171" name="Picture 17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655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88</xdr:row>
      <xdr:rowOff>38100</xdr:rowOff>
    </xdr:from>
    <xdr:to>
      <xdr:col>6</xdr:col>
      <xdr:colOff>1181100</xdr:colOff>
      <xdr:row>89</xdr:row>
      <xdr:rowOff>152400</xdr:rowOff>
    </xdr:to>
    <xdr:pic>
      <xdr:nvPicPr>
        <xdr:cNvPr id="172" name="Picture 17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731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86</xdr:row>
      <xdr:rowOff>123825</xdr:rowOff>
    </xdr:from>
    <xdr:to>
      <xdr:col>6</xdr:col>
      <xdr:colOff>628650</xdr:colOff>
      <xdr:row>88</xdr:row>
      <xdr:rowOff>19050</xdr:rowOff>
    </xdr:to>
    <xdr:sp>
      <xdr:nvSpPr>
        <xdr:cNvPr id="173" name="Text Box 173"/>
        <xdr:cNvSpPr txBox="1">
          <a:spLocks noChangeArrowheads="1"/>
        </xdr:cNvSpPr>
      </xdr:nvSpPr>
      <xdr:spPr>
        <a:xfrm>
          <a:off x="6276975" y="1702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96</xdr:row>
      <xdr:rowOff>38100</xdr:rowOff>
    </xdr:from>
    <xdr:to>
      <xdr:col>6</xdr:col>
      <xdr:colOff>885825</xdr:colOff>
      <xdr:row>97</xdr:row>
      <xdr:rowOff>152400</xdr:rowOff>
    </xdr:to>
    <xdr:pic>
      <xdr:nvPicPr>
        <xdr:cNvPr id="174" name="Picture 17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96</xdr:row>
      <xdr:rowOff>38100</xdr:rowOff>
    </xdr:from>
    <xdr:to>
      <xdr:col>6</xdr:col>
      <xdr:colOff>1190625</xdr:colOff>
      <xdr:row>97</xdr:row>
      <xdr:rowOff>152400</xdr:rowOff>
    </xdr:to>
    <xdr:pic>
      <xdr:nvPicPr>
        <xdr:cNvPr id="175" name="Picture 17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90</xdr:row>
      <xdr:rowOff>38100</xdr:rowOff>
    </xdr:from>
    <xdr:to>
      <xdr:col>6</xdr:col>
      <xdr:colOff>1181100</xdr:colOff>
      <xdr:row>91</xdr:row>
      <xdr:rowOff>133350</xdr:rowOff>
    </xdr:to>
    <xdr:sp>
      <xdr:nvSpPr>
        <xdr:cNvPr id="176" name="Rectangle 176"/>
        <xdr:cNvSpPr>
          <a:spLocks/>
        </xdr:cNvSpPr>
      </xdr:nvSpPr>
      <xdr:spPr>
        <a:xfrm>
          <a:off x="7239000" y="1769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90</xdr:row>
      <xdr:rowOff>104775</xdr:rowOff>
    </xdr:from>
    <xdr:to>
      <xdr:col>6</xdr:col>
      <xdr:colOff>1104900</xdr:colOff>
      <xdr:row>91</xdr:row>
      <xdr:rowOff>57150</xdr:rowOff>
    </xdr:to>
    <xdr:sp>
      <xdr:nvSpPr>
        <xdr:cNvPr id="177" name="Rectangle 177"/>
        <xdr:cNvSpPr>
          <a:spLocks/>
        </xdr:cNvSpPr>
      </xdr:nvSpPr>
      <xdr:spPr>
        <a:xfrm>
          <a:off x="7324725" y="1776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92</xdr:row>
      <xdr:rowOff>38100</xdr:rowOff>
    </xdr:from>
    <xdr:to>
      <xdr:col>6</xdr:col>
      <xdr:colOff>1181100</xdr:colOff>
      <xdr:row>93</xdr:row>
      <xdr:rowOff>152400</xdr:rowOff>
    </xdr:to>
    <xdr:pic>
      <xdr:nvPicPr>
        <xdr:cNvPr id="178" name="Picture 17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807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94</xdr:row>
      <xdr:rowOff>38100</xdr:rowOff>
    </xdr:from>
    <xdr:to>
      <xdr:col>6</xdr:col>
      <xdr:colOff>1181100</xdr:colOff>
      <xdr:row>95</xdr:row>
      <xdr:rowOff>152400</xdr:rowOff>
    </xdr:to>
    <xdr:pic>
      <xdr:nvPicPr>
        <xdr:cNvPr id="179" name="Picture 17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845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98</xdr:row>
      <xdr:rowOff>38100</xdr:rowOff>
    </xdr:from>
    <xdr:to>
      <xdr:col>6</xdr:col>
      <xdr:colOff>1181100</xdr:colOff>
      <xdr:row>99</xdr:row>
      <xdr:rowOff>152400</xdr:rowOff>
    </xdr:to>
    <xdr:pic>
      <xdr:nvPicPr>
        <xdr:cNvPr id="180" name="Picture 18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922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96</xdr:row>
      <xdr:rowOff>123825</xdr:rowOff>
    </xdr:from>
    <xdr:to>
      <xdr:col>6</xdr:col>
      <xdr:colOff>628650</xdr:colOff>
      <xdr:row>98</xdr:row>
      <xdr:rowOff>19050</xdr:rowOff>
    </xdr:to>
    <xdr:sp>
      <xdr:nvSpPr>
        <xdr:cNvPr id="181" name="Text Box 181"/>
        <xdr:cNvSpPr txBox="1">
          <a:spLocks noChangeArrowheads="1"/>
        </xdr:cNvSpPr>
      </xdr:nvSpPr>
      <xdr:spPr>
        <a:xfrm>
          <a:off x="6276975" y="1892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106</xdr:row>
      <xdr:rowOff>38100</xdr:rowOff>
    </xdr:from>
    <xdr:to>
      <xdr:col>6</xdr:col>
      <xdr:colOff>885825</xdr:colOff>
      <xdr:row>107</xdr:row>
      <xdr:rowOff>152400</xdr:rowOff>
    </xdr:to>
    <xdr:pic>
      <xdr:nvPicPr>
        <xdr:cNvPr id="182" name="Picture 18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106</xdr:row>
      <xdr:rowOff>38100</xdr:rowOff>
    </xdr:from>
    <xdr:to>
      <xdr:col>6</xdr:col>
      <xdr:colOff>1190625</xdr:colOff>
      <xdr:row>107</xdr:row>
      <xdr:rowOff>152400</xdr:rowOff>
    </xdr:to>
    <xdr:pic>
      <xdr:nvPicPr>
        <xdr:cNvPr id="183" name="Picture 18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38100</xdr:rowOff>
    </xdr:from>
    <xdr:to>
      <xdr:col>6</xdr:col>
      <xdr:colOff>1181100</xdr:colOff>
      <xdr:row>101</xdr:row>
      <xdr:rowOff>133350</xdr:rowOff>
    </xdr:to>
    <xdr:sp>
      <xdr:nvSpPr>
        <xdr:cNvPr id="184" name="Rectangle 184"/>
        <xdr:cNvSpPr>
          <a:spLocks/>
        </xdr:cNvSpPr>
      </xdr:nvSpPr>
      <xdr:spPr>
        <a:xfrm>
          <a:off x="7239000" y="1960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104775</xdr:rowOff>
    </xdr:from>
    <xdr:to>
      <xdr:col>6</xdr:col>
      <xdr:colOff>1104900</xdr:colOff>
      <xdr:row>101</xdr:row>
      <xdr:rowOff>57150</xdr:rowOff>
    </xdr:to>
    <xdr:sp>
      <xdr:nvSpPr>
        <xdr:cNvPr id="185" name="Rectangle 185"/>
        <xdr:cNvSpPr>
          <a:spLocks/>
        </xdr:cNvSpPr>
      </xdr:nvSpPr>
      <xdr:spPr>
        <a:xfrm>
          <a:off x="7324725" y="1966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102</xdr:row>
      <xdr:rowOff>38100</xdr:rowOff>
    </xdr:from>
    <xdr:to>
      <xdr:col>6</xdr:col>
      <xdr:colOff>1181100</xdr:colOff>
      <xdr:row>103</xdr:row>
      <xdr:rowOff>152400</xdr:rowOff>
    </xdr:to>
    <xdr:pic>
      <xdr:nvPicPr>
        <xdr:cNvPr id="186" name="Picture 18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998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104</xdr:row>
      <xdr:rowOff>38100</xdr:rowOff>
    </xdr:from>
    <xdr:to>
      <xdr:col>6</xdr:col>
      <xdr:colOff>1181100</xdr:colOff>
      <xdr:row>105</xdr:row>
      <xdr:rowOff>152400</xdr:rowOff>
    </xdr:to>
    <xdr:pic>
      <xdr:nvPicPr>
        <xdr:cNvPr id="187" name="Picture 18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036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108</xdr:row>
      <xdr:rowOff>38100</xdr:rowOff>
    </xdr:from>
    <xdr:to>
      <xdr:col>6</xdr:col>
      <xdr:colOff>1181100</xdr:colOff>
      <xdr:row>109</xdr:row>
      <xdr:rowOff>152400</xdr:rowOff>
    </xdr:to>
    <xdr:pic>
      <xdr:nvPicPr>
        <xdr:cNvPr id="188" name="Picture 18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112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106</xdr:row>
      <xdr:rowOff>123825</xdr:rowOff>
    </xdr:from>
    <xdr:to>
      <xdr:col>6</xdr:col>
      <xdr:colOff>628650</xdr:colOff>
      <xdr:row>108</xdr:row>
      <xdr:rowOff>19050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6276975" y="2083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116</xdr:row>
      <xdr:rowOff>38100</xdr:rowOff>
    </xdr:from>
    <xdr:to>
      <xdr:col>6</xdr:col>
      <xdr:colOff>885825</xdr:colOff>
      <xdr:row>117</xdr:row>
      <xdr:rowOff>152400</xdr:rowOff>
    </xdr:to>
    <xdr:pic>
      <xdr:nvPicPr>
        <xdr:cNvPr id="190" name="Picture 1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116</xdr:row>
      <xdr:rowOff>38100</xdr:rowOff>
    </xdr:from>
    <xdr:to>
      <xdr:col>6</xdr:col>
      <xdr:colOff>1190625</xdr:colOff>
      <xdr:row>117</xdr:row>
      <xdr:rowOff>152400</xdr:rowOff>
    </xdr:to>
    <xdr:pic>
      <xdr:nvPicPr>
        <xdr:cNvPr id="191" name="Picture 1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110</xdr:row>
      <xdr:rowOff>38100</xdr:rowOff>
    </xdr:from>
    <xdr:to>
      <xdr:col>6</xdr:col>
      <xdr:colOff>1181100</xdr:colOff>
      <xdr:row>111</xdr:row>
      <xdr:rowOff>133350</xdr:rowOff>
    </xdr:to>
    <xdr:sp>
      <xdr:nvSpPr>
        <xdr:cNvPr id="192" name="Rectangle 192"/>
        <xdr:cNvSpPr>
          <a:spLocks/>
        </xdr:cNvSpPr>
      </xdr:nvSpPr>
      <xdr:spPr>
        <a:xfrm>
          <a:off x="7239000" y="2150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110</xdr:row>
      <xdr:rowOff>104775</xdr:rowOff>
    </xdr:from>
    <xdr:to>
      <xdr:col>6</xdr:col>
      <xdr:colOff>1104900</xdr:colOff>
      <xdr:row>111</xdr:row>
      <xdr:rowOff>57150</xdr:rowOff>
    </xdr:to>
    <xdr:sp>
      <xdr:nvSpPr>
        <xdr:cNvPr id="193" name="Rectangle 193"/>
        <xdr:cNvSpPr>
          <a:spLocks/>
        </xdr:cNvSpPr>
      </xdr:nvSpPr>
      <xdr:spPr>
        <a:xfrm>
          <a:off x="7324725" y="2157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112</xdr:row>
      <xdr:rowOff>38100</xdr:rowOff>
    </xdr:from>
    <xdr:to>
      <xdr:col>6</xdr:col>
      <xdr:colOff>1181100</xdr:colOff>
      <xdr:row>113</xdr:row>
      <xdr:rowOff>152400</xdr:rowOff>
    </xdr:to>
    <xdr:pic>
      <xdr:nvPicPr>
        <xdr:cNvPr id="194" name="Picture 1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188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114</xdr:row>
      <xdr:rowOff>38100</xdr:rowOff>
    </xdr:from>
    <xdr:to>
      <xdr:col>6</xdr:col>
      <xdr:colOff>1181100</xdr:colOff>
      <xdr:row>115</xdr:row>
      <xdr:rowOff>152400</xdr:rowOff>
    </xdr:to>
    <xdr:pic>
      <xdr:nvPicPr>
        <xdr:cNvPr id="195" name="Picture 1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226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118</xdr:row>
      <xdr:rowOff>38100</xdr:rowOff>
    </xdr:from>
    <xdr:to>
      <xdr:col>6</xdr:col>
      <xdr:colOff>1181100</xdr:colOff>
      <xdr:row>119</xdr:row>
      <xdr:rowOff>152400</xdr:rowOff>
    </xdr:to>
    <xdr:pic>
      <xdr:nvPicPr>
        <xdr:cNvPr id="196" name="Picture 1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303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116</xdr:row>
      <xdr:rowOff>123825</xdr:rowOff>
    </xdr:from>
    <xdr:to>
      <xdr:col>6</xdr:col>
      <xdr:colOff>628650</xdr:colOff>
      <xdr:row>118</xdr:row>
      <xdr:rowOff>19050</xdr:rowOff>
    </xdr:to>
    <xdr:sp>
      <xdr:nvSpPr>
        <xdr:cNvPr id="197" name="Text Box 197"/>
        <xdr:cNvSpPr txBox="1">
          <a:spLocks noChangeArrowheads="1"/>
        </xdr:cNvSpPr>
      </xdr:nvSpPr>
      <xdr:spPr>
        <a:xfrm>
          <a:off x="6276975" y="2273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126</xdr:row>
      <xdr:rowOff>38100</xdr:rowOff>
    </xdr:from>
    <xdr:to>
      <xdr:col>6</xdr:col>
      <xdr:colOff>885825</xdr:colOff>
      <xdr:row>127</xdr:row>
      <xdr:rowOff>152400</xdr:rowOff>
    </xdr:to>
    <xdr:pic>
      <xdr:nvPicPr>
        <xdr:cNvPr id="198" name="Picture 19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126</xdr:row>
      <xdr:rowOff>38100</xdr:rowOff>
    </xdr:from>
    <xdr:to>
      <xdr:col>6</xdr:col>
      <xdr:colOff>1190625</xdr:colOff>
      <xdr:row>127</xdr:row>
      <xdr:rowOff>152400</xdr:rowOff>
    </xdr:to>
    <xdr:pic>
      <xdr:nvPicPr>
        <xdr:cNvPr id="199" name="Picture 19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120</xdr:row>
      <xdr:rowOff>38100</xdr:rowOff>
    </xdr:from>
    <xdr:to>
      <xdr:col>6</xdr:col>
      <xdr:colOff>1181100</xdr:colOff>
      <xdr:row>121</xdr:row>
      <xdr:rowOff>133350</xdr:rowOff>
    </xdr:to>
    <xdr:sp>
      <xdr:nvSpPr>
        <xdr:cNvPr id="200" name="Rectangle 200"/>
        <xdr:cNvSpPr>
          <a:spLocks/>
        </xdr:cNvSpPr>
      </xdr:nvSpPr>
      <xdr:spPr>
        <a:xfrm>
          <a:off x="7239000" y="2341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120</xdr:row>
      <xdr:rowOff>104775</xdr:rowOff>
    </xdr:from>
    <xdr:to>
      <xdr:col>6</xdr:col>
      <xdr:colOff>1104900</xdr:colOff>
      <xdr:row>121</xdr:row>
      <xdr:rowOff>57150</xdr:rowOff>
    </xdr:to>
    <xdr:sp>
      <xdr:nvSpPr>
        <xdr:cNvPr id="201" name="Rectangle 201"/>
        <xdr:cNvSpPr>
          <a:spLocks/>
        </xdr:cNvSpPr>
      </xdr:nvSpPr>
      <xdr:spPr>
        <a:xfrm>
          <a:off x="7324725" y="2347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122</xdr:row>
      <xdr:rowOff>38100</xdr:rowOff>
    </xdr:from>
    <xdr:to>
      <xdr:col>6</xdr:col>
      <xdr:colOff>1181100</xdr:colOff>
      <xdr:row>123</xdr:row>
      <xdr:rowOff>152400</xdr:rowOff>
    </xdr:to>
    <xdr:pic>
      <xdr:nvPicPr>
        <xdr:cNvPr id="202" name="Picture 20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379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124</xdr:row>
      <xdr:rowOff>38100</xdr:rowOff>
    </xdr:from>
    <xdr:to>
      <xdr:col>6</xdr:col>
      <xdr:colOff>1181100</xdr:colOff>
      <xdr:row>125</xdr:row>
      <xdr:rowOff>152400</xdr:rowOff>
    </xdr:to>
    <xdr:pic>
      <xdr:nvPicPr>
        <xdr:cNvPr id="203" name="Picture 20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417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128</xdr:row>
      <xdr:rowOff>38100</xdr:rowOff>
    </xdr:from>
    <xdr:to>
      <xdr:col>6</xdr:col>
      <xdr:colOff>1181100</xdr:colOff>
      <xdr:row>129</xdr:row>
      <xdr:rowOff>152400</xdr:rowOff>
    </xdr:to>
    <xdr:pic>
      <xdr:nvPicPr>
        <xdr:cNvPr id="204" name="Picture 20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493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126</xdr:row>
      <xdr:rowOff>123825</xdr:rowOff>
    </xdr:from>
    <xdr:to>
      <xdr:col>6</xdr:col>
      <xdr:colOff>628650</xdr:colOff>
      <xdr:row>128</xdr:row>
      <xdr:rowOff>19050</xdr:rowOff>
    </xdr:to>
    <xdr:sp>
      <xdr:nvSpPr>
        <xdr:cNvPr id="205" name="Text Box 205"/>
        <xdr:cNvSpPr txBox="1">
          <a:spLocks noChangeArrowheads="1"/>
        </xdr:cNvSpPr>
      </xdr:nvSpPr>
      <xdr:spPr>
        <a:xfrm>
          <a:off x="6276975" y="2464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136</xdr:row>
      <xdr:rowOff>38100</xdr:rowOff>
    </xdr:from>
    <xdr:to>
      <xdr:col>6</xdr:col>
      <xdr:colOff>885825</xdr:colOff>
      <xdr:row>137</xdr:row>
      <xdr:rowOff>152400</xdr:rowOff>
    </xdr:to>
    <xdr:pic>
      <xdr:nvPicPr>
        <xdr:cNvPr id="206" name="Picture 20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136</xdr:row>
      <xdr:rowOff>38100</xdr:rowOff>
    </xdr:from>
    <xdr:to>
      <xdr:col>6</xdr:col>
      <xdr:colOff>1190625</xdr:colOff>
      <xdr:row>137</xdr:row>
      <xdr:rowOff>152400</xdr:rowOff>
    </xdr:to>
    <xdr:pic>
      <xdr:nvPicPr>
        <xdr:cNvPr id="207" name="Picture 20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130</xdr:row>
      <xdr:rowOff>38100</xdr:rowOff>
    </xdr:from>
    <xdr:to>
      <xdr:col>6</xdr:col>
      <xdr:colOff>1181100</xdr:colOff>
      <xdr:row>131</xdr:row>
      <xdr:rowOff>133350</xdr:rowOff>
    </xdr:to>
    <xdr:sp>
      <xdr:nvSpPr>
        <xdr:cNvPr id="208" name="Rectangle 208"/>
        <xdr:cNvSpPr>
          <a:spLocks/>
        </xdr:cNvSpPr>
      </xdr:nvSpPr>
      <xdr:spPr>
        <a:xfrm>
          <a:off x="7239000" y="2531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130</xdr:row>
      <xdr:rowOff>104775</xdr:rowOff>
    </xdr:from>
    <xdr:to>
      <xdr:col>6</xdr:col>
      <xdr:colOff>1104900</xdr:colOff>
      <xdr:row>131</xdr:row>
      <xdr:rowOff>57150</xdr:rowOff>
    </xdr:to>
    <xdr:sp>
      <xdr:nvSpPr>
        <xdr:cNvPr id="209" name="Rectangle 209"/>
        <xdr:cNvSpPr>
          <a:spLocks/>
        </xdr:cNvSpPr>
      </xdr:nvSpPr>
      <xdr:spPr>
        <a:xfrm>
          <a:off x="7324725" y="2538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132</xdr:row>
      <xdr:rowOff>38100</xdr:rowOff>
    </xdr:from>
    <xdr:to>
      <xdr:col>6</xdr:col>
      <xdr:colOff>1181100</xdr:colOff>
      <xdr:row>133</xdr:row>
      <xdr:rowOff>152400</xdr:rowOff>
    </xdr:to>
    <xdr:pic>
      <xdr:nvPicPr>
        <xdr:cNvPr id="210" name="Picture 21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569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134</xdr:row>
      <xdr:rowOff>38100</xdr:rowOff>
    </xdr:from>
    <xdr:to>
      <xdr:col>6</xdr:col>
      <xdr:colOff>1181100</xdr:colOff>
      <xdr:row>135</xdr:row>
      <xdr:rowOff>152400</xdr:rowOff>
    </xdr:to>
    <xdr:pic>
      <xdr:nvPicPr>
        <xdr:cNvPr id="211" name="Picture 21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607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138</xdr:row>
      <xdr:rowOff>38100</xdr:rowOff>
    </xdr:from>
    <xdr:to>
      <xdr:col>6</xdr:col>
      <xdr:colOff>1181100</xdr:colOff>
      <xdr:row>139</xdr:row>
      <xdr:rowOff>152400</xdr:rowOff>
    </xdr:to>
    <xdr:pic>
      <xdr:nvPicPr>
        <xdr:cNvPr id="212" name="Picture 21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684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136</xdr:row>
      <xdr:rowOff>123825</xdr:rowOff>
    </xdr:from>
    <xdr:to>
      <xdr:col>6</xdr:col>
      <xdr:colOff>628650</xdr:colOff>
      <xdr:row>138</xdr:row>
      <xdr:rowOff>19050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6276975" y="2654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40"/>
  <sheetViews>
    <sheetView tabSelected="1" workbookViewId="0" topLeftCell="A13">
      <selection activeCell="E16" sqref="E16"/>
    </sheetView>
  </sheetViews>
  <sheetFormatPr defaultColWidth="9.140625" defaultRowHeight="13.5"/>
  <cols>
    <col min="1" max="1" width="8.00390625" style="0" customWidth="1"/>
    <col min="2" max="2" width="28.421875" style="0" customWidth="1"/>
    <col min="3" max="3" width="11.00390625" style="0" customWidth="1"/>
    <col min="4" max="4" width="12.28125" style="0" customWidth="1"/>
    <col min="5" max="5" width="16.140625" style="0" customWidth="1"/>
    <col min="6" max="9" width="7.140625" style="0" customWidth="1"/>
    <col min="10" max="10" width="8.57421875" style="0" customWidth="1"/>
  </cols>
  <sheetData>
    <row r="1" spans="1:10" ht="43.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2:11" s="3" customFormat="1" ht="12.75" customHeight="1">
      <c r="B2" s="106"/>
      <c r="C2" s="106" t="s">
        <v>215</v>
      </c>
      <c r="D2" s="17" t="s">
        <v>222</v>
      </c>
      <c r="F2" s="17"/>
      <c r="G2" s="17"/>
      <c r="H2" s="17"/>
      <c r="I2" s="17"/>
      <c r="J2" s="17"/>
      <c r="K2" s="17"/>
    </row>
    <row r="3" spans="2:11" s="3" customFormat="1" ht="12.75" customHeight="1">
      <c r="B3" s="105"/>
      <c r="C3" s="105" t="s">
        <v>0</v>
      </c>
      <c r="D3" s="107" t="s">
        <v>218</v>
      </c>
      <c r="G3" s="10"/>
      <c r="H3" s="8"/>
      <c r="I3" s="8"/>
      <c r="J3" s="12"/>
      <c r="K3" s="102"/>
    </row>
    <row r="4" spans="2:11" s="8" customFormat="1" ht="12.75" customHeight="1">
      <c r="B4" s="105"/>
      <c r="C4" s="105" t="s">
        <v>2</v>
      </c>
      <c r="D4" s="107" t="s">
        <v>219</v>
      </c>
      <c r="G4" s="10"/>
      <c r="J4" s="12"/>
      <c r="K4" s="103"/>
    </row>
    <row r="5" spans="2:11" s="8" customFormat="1" ht="12.75" customHeight="1">
      <c r="B5" s="105"/>
      <c r="C5" s="105" t="s">
        <v>3</v>
      </c>
      <c r="D5" s="107" t="s">
        <v>220</v>
      </c>
      <c r="G5" s="10"/>
      <c r="J5" s="12"/>
      <c r="K5" s="11"/>
    </row>
    <row r="6" spans="2:11" s="8" customFormat="1" ht="12.75" customHeight="1">
      <c r="B6" s="105"/>
      <c r="C6" s="105" t="s">
        <v>4</v>
      </c>
      <c r="D6" s="107" t="s">
        <v>221</v>
      </c>
      <c r="G6" s="10"/>
      <c r="J6" s="12"/>
      <c r="K6" s="11"/>
    </row>
    <row r="7" spans="1:10" s="3" customFormat="1" ht="9" customHeight="1">
      <c r="A7" s="5"/>
      <c r="B7" s="4"/>
      <c r="C7" s="5"/>
      <c r="D7" s="7"/>
      <c r="E7" s="2"/>
      <c r="G7" s="6"/>
      <c r="H7" s="6"/>
      <c r="I7" s="6"/>
      <c r="J7" s="13"/>
    </row>
    <row r="8" spans="1:10" s="1" customFormat="1" ht="45.75" customHeight="1" thickBot="1">
      <c r="A8" s="110" t="s">
        <v>236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31.5" customHeight="1" thickBot="1" thickTop="1">
      <c r="A9" s="49" t="s">
        <v>17</v>
      </c>
      <c r="B9" s="50" t="s">
        <v>19</v>
      </c>
      <c r="C9" s="50" t="s">
        <v>20</v>
      </c>
      <c r="D9" s="50" t="s">
        <v>21</v>
      </c>
      <c r="E9" s="50" t="s">
        <v>9</v>
      </c>
      <c r="F9" s="93" t="s">
        <v>210</v>
      </c>
      <c r="G9" s="93" t="s">
        <v>211</v>
      </c>
      <c r="H9" s="93" t="s">
        <v>212</v>
      </c>
      <c r="I9" s="51" t="s">
        <v>6</v>
      </c>
      <c r="J9" s="94" t="s">
        <v>213</v>
      </c>
    </row>
    <row r="10" spans="1:10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4"/>
      <c r="J10" s="53"/>
    </row>
    <row r="11" spans="1:12" ht="15" customHeight="1" thickBot="1">
      <c r="A11" s="25">
        <v>1</v>
      </c>
      <c r="B11" s="19" t="s">
        <v>225</v>
      </c>
      <c r="C11" s="108" t="s">
        <v>234</v>
      </c>
      <c r="D11" s="18">
        <f>SUM(J11:J14)</f>
        <v>37.15</v>
      </c>
      <c r="E11" s="99" t="s">
        <v>16</v>
      </c>
      <c r="F11" s="35">
        <v>3.8</v>
      </c>
      <c r="G11" s="36">
        <v>0.55</v>
      </c>
      <c r="H11" s="36">
        <v>0.775</v>
      </c>
      <c r="I11" s="36"/>
      <c r="J11" s="48">
        <f>IF(F11=0,"",SUM(F11+(5-G11)+(5-H11)-I11))</f>
        <v>12.475</v>
      </c>
      <c r="L11" s="72"/>
    </row>
    <row r="12" spans="1:12" ht="15" customHeight="1">
      <c r="A12" s="14"/>
      <c r="B12" s="75"/>
      <c r="C12" s="31"/>
      <c r="D12" s="24">
        <f>D11</f>
        <v>37.15</v>
      </c>
      <c r="E12" s="100" t="s">
        <v>216</v>
      </c>
      <c r="F12" s="38"/>
      <c r="G12" s="39"/>
      <c r="H12" s="39"/>
      <c r="I12" s="39"/>
      <c r="J12" s="95">
        <f>IF(F12=0,"",SUM(F12+(5-G12)+(5-H12)-I12))</f>
      </c>
      <c r="L12" s="72"/>
    </row>
    <row r="13" spans="1:12" ht="15" customHeight="1">
      <c r="A13" s="14"/>
      <c r="C13" s="31"/>
      <c r="D13" s="24">
        <f>D11</f>
        <v>37.15</v>
      </c>
      <c r="E13" s="100" t="s">
        <v>217</v>
      </c>
      <c r="F13" s="38">
        <v>3.8</v>
      </c>
      <c r="G13" s="39">
        <v>0.625</v>
      </c>
      <c r="H13" s="39">
        <v>0.9</v>
      </c>
      <c r="I13" s="39"/>
      <c r="J13" s="95">
        <f>IF(F13=0,"",SUM(F13+(5-G13)+(5-H13)-I13))</f>
        <v>12.275</v>
      </c>
      <c r="L13" s="72"/>
    </row>
    <row r="14" spans="1:12" ht="15" customHeight="1" thickBot="1">
      <c r="A14" s="14"/>
      <c r="C14" s="31"/>
      <c r="D14" s="24">
        <f>D11</f>
        <v>37.15</v>
      </c>
      <c r="E14" s="101" t="s">
        <v>15</v>
      </c>
      <c r="F14" s="38">
        <v>3.95</v>
      </c>
      <c r="G14" s="39">
        <v>0.45</v>
      </c>
      <c r="H14" s="39">
        <v>1.1</v>
      </c>
      <c r="I14" s="39"/>
      <c r="J14" s="96">
        <f>IF(F14=0,"",SUM(F14+(5-G14)+(5-H14)-I14))</f>
        <v>12.4</v>
      </c>
      <c r="L14" s="72"/>
    </row>
    <row r="15" spans="1:12" ht="15" customHeight="1" thickBot="1">
      <c r="A15" s="25">
        <v>2</v>
      </c>
      <c r="B15" s="19" t="s">
        <v>223</v>
      </c>
      <c r="C15" s="108" t="s">
        <v>235</v>
      </c>
      <c r="D15" s="18">
        <f>SUM(J15:J18)</f>
        <v>33</v>
      </c>
      <c r="E15" s="99" t="s">
        <v>16</v>
      </c>
      <c r="F15" s="35">
        <v>4.25</v>
      </c>
      <c r="G15" s="36">
        <v>1.25</v>
      </c>
      <c r="H15" s="36">
        <v>1.15</v>
      </c>
      <c r="I15" s="36"/>
      <c r="J15" s="48">
        <f>IF(F15=0,"",SUM(F15+(5-G15)+(5-H15)-I15))</f>
        <v>11.85</v>
      </c>
      <c r="L15" s="72"/>
    </row>
    <row r="16" spans="1:12" ht="15" customHeight="1">
      <c r="A16" s="14"/>
      <c r="B16" s="75"/>
      <c r="C16" s="31"/>
      <c r="D16" s="24">
        <f>D15</f>
        <v>33</v>
      </c>
      <c r="E16" s="100" t="s">
        <v>216</v>
      </c>
      <c r="F16" s="38"/>
      <c r="G16" s="39"/>
      <c r="H16" s="39"/>
      <c r="I16" s="39"/>
      <c r="J16" s="95">
        <f>IF(F16=0,"",SUM(F16+(5-G16)+(5-H16)-I16))</f>
      </c>
      <c r="L16" s="72"/>
    </row>
    <row r="17" spans="1:12" ht="15" customHeight="1">
      <c r="A17" s="14"/>
      <c r="C17" s="31"/>
      <c r="D17" s="24">
        <f>D15</f>
        <v>33</v>
      </c>
      <c r="E17" s="100" t="s">
        <v>217</v>
      </c>
      <c r="F17" s="38">
        <v>3.55</v>
      </c>
      <c r="G17" s="39">
        <v>1.575</v>
      </c>
      <c r="H17" s="39">
        <v>1.075</v>
      </c>
      <c r="I17" s="39"/>
      <c r="J17" s="95">
        <f>IF(F17=0,"",SUM(F17+(5-G17)+(5-H17)-I17))</f>
        <v>10.899999999999999</v>
      </c>
      <c r="L17" s="72"/>
    </row>
    <row r="18" spans="1:12" ht="15" customHeight="1" thickBot="1">
      <c r="A18" s="14"/>
      <c r="C18" s="31"/>
      <c r="D18" s="24">
        <f>D15</f>
        <v>33</v>
      </c>
      <c r="E18" s="101" t="s">
        <v>14</v>
      </c>
      <c r="F18" s="38">
        <v>3.4</v>
      </c>
      <c r="G18" s="39">
        <v>1.325</v>
      </c>
      <c r="H18" s="39">
        <v>1.625</v>
      </c>
      <c r="I18" s="39">
        <v>0.2</v>
      </c>
      <c r="J18" s="96">
        <f>IF(F18=0,"",SUM(F18+(5-G18)+(5-H18)-I18))</f>
        <v>10.25</v>
      </c>
      <c r="L18" s="72"/>
    </row>
    <row r="19" spans="1:12" ht="15" customHeight="1" thickBot="1">
      <c r="A19" s="25">
        <v>3</v>
      </c>
      <c r="B19" s="19" t="s">
        <v>226</v>
      </c>
      <c r="C19" s="108" t="s">
        <v>230</v>
      </c>
      <c r="D19" s="18">
        <f>SUM(J19:J22)</f>
        <v>31.575000000000003</v>
      </c>
      <c r="E19" s="99" t="s">
        <v>16</v>
      </c>
      <c r="F19" s="35">
        <v>3.2</v>
      </c>
      <c r="G19" s="36">
        <v>1.15</v>
      </c>
      <c r="H19" s="36">
        <v>1.25</v>
      </c>
      <c r="I19" s="36"/>
      <c r="J19" s="48">
        <f>IF(F19=0,"",SUM(F19+(5-G19)+(5-H19)-I19))</f>
        <v>10.8</v>
      </c>
      <c r="L19" s="72"/>
    </row>
    <row r="20" spans="1:12" ht="15" customHeight="1">
      <c r="A20" s="14"/>
      <c r="B20" s="75"/>
      <c r="C20" s="31"/>
      <c r="D20" s="24">
        <f>D19</f>
        <v>31.575000000000003</v>
      </c>
      <c r="E20" s="100" t="s">
        <v>216</v>
      </c>
      <c r="F20" s="38">
        <v>3.1</v>
      </c>
      <c r="G20" s="39">
        <v>1.7</v>
      </c>
      <c r="H20" s="39">
        <v>1.4</v>
      </c>
      <c r="I20" s="39"/>
      <c r="J20" s="95">
        <f>IF(F20=0,"",SUM(F20+(5-G20)+(5-H20)-I20))</f>
        <v>10</v>
      </c>
      <c r="L20" s="72"/>
    </row>
    <row r="21" spans="1:12" ht="15" customHeight="1">
      <c r="A21" s="14"/>
      <c r="C21" s="31"/>
      <c r="D21" s="24">
        <f>D19</f>
        <v>31.575000000000003</v>
      </c>
      <c r="E21" s="100" t="s">
        <v>217</v>
      </c>
      <c r="F21" s="38"/>
      <c r="G21" s="39"/>
      <c r="H21" s="39"/>
      <c r="I21" s="39"/>
      <c r="J21" s="95">
        <f>IF(F21=0,"",SUM(F21+(5-G21)+(5-H21)-I21))</f>
      </c>
      <c r="L21" s="72"/>
    </row>
    <row r="22" spans="1:12" ht="15" customHeight="1" thickBot="1">
      <c r="A22" s="14"/>
      <c r="C22" s="31"/>
      <c r="D22" s="24">
        <f>D19</f>
        <v>31.575000000000003</v>
      </c>
      <c r="E22" s="101" t="s">
        <v>13</v>
      </c>
      <c r="F22" s="97">
        <v>2.9</v>
      </c>
      <c r="G22" s="98">
        <v>1.25</v>
      </c>
      <c r="H22" s="98">
        <v>0.875</v>
      </c>
      <c r="I22" s="98"/>
      <c r="J22" s="96">
        <f>IF(F22=0,"",SUM(F22+(5-G22)+(5-H22)-I22))</f>
        <v>10.775</v>
      </c>
      <c r="L22" s="72"/>
    </row>
    <row r="23" spans="1:12" ht="15" customHeight="1" thickBot="1">
      <c r="A23" s="25">
        <v>4</v>
      </c>
      <c r="B23" s="19" t="s">
        <v>227</v>
      </c>
      <c r="C23" s="108" t="s">
        <v>231</v>
      </c>
      <c r="D23" s="18">
        <f>SUM(J23:J26)</f>
        <v>31.15</v>
      </c>
      <c r="E23" s="99" t="s">
        <v>16</v>
      </c>
      <c r="F23" s="35">
        <v>2.3</v>
      </c>
      <c r="G23" s="36">
        <v>1.35</v>
      </c>
      <c r="H23" s="36">
        <v>1.125</v>
      </c>
      <c r="I23" s="36"/>
      <c r="J23" s="48">
        <f>IF(F23=0,"",SUM(F23+(5-G23)+(5-H23)-I23))</f>
        <v>9.825</v>
      </c>
      <c r="L23" s="72"/>
    </row>
    <row r="24" spans="1:12" ht="15" customHeight="1">
      <c r="A24" s="14"/>
      <c r="B24" s="104"/>
      <c r="C24" s="31"/>
      <c r="D24" s="24">
        <f>D23</f>
        <v>31.15</v>
      </c>
      <c r="E24" s="100" t="s">
        <v>216</v>
      </c>
      <c r="F24" s="38"/>
      <c r="G24" s="39"/>
      <c r="H24" s="39"/>
      <c r="I24" s="39"/>
      <c r="J24" s="95">
        <f>IF(F24=0,"",SUM(F24+(5-G24)+(5-H24)-I24))</f>
      </c>
      <c r="L24" s="72"/>
    </row>
    <row r="25" spans="1:12" ht="15" customHeight="1">
      <c r="A25" s="14"/>
      <c r="C25" s="31"/>
      <c r="D25" s="24">
        <f>D23</f>
        <v>31.15</v>
      </c>
      <c r="E25" s="100" t="s">
        <v>217</v>
      </c>
      <c r="F25" s="38">
        <v>2.85</v>
      </c>
      <c r="G25" s="39">
        <v>1</v>
      </c>
      <c r="H25" s="39">
        <v>1.325</v>
      </c>
      <c r="I25" s="39"/>
      <c r="J25" s="95">
        <f>IF(F25=0,"",SUM(F25+(5-G25)+(5-H25)-I25))</f>
        <v>10.524999999999999</v>
      </c>
      <c r="L25" s="72"/>
    </row>
    <row r="26" spans="1:12" ht="15" customHeight="1" thickBot="1">
      <c r="A26" s="14"/>
      <c r="C26" s="31"/>
      <c r="D26" s="24">
        <f>D23</f>
        <v>31.15</v>
      </c>
      <c r="E26" s="101" t="s">
        <v>14</v>
      </c>
      <c r="F26" s="97">
        <v>3</v>
      </c>
      <c r="G26" s="98">
        <v>1.2</v>
      </c>
      <c r="H26" s="98">
        <v>1</v>
      </c>
      <c r="I26" s="98"/>
      <c r="J26" s="96">
        <f>IF(F26=0,"",SUM(F26+(5-G26)+(5-H26)-I26))</f>
        <v>10.8</v>
      </c>
      <c r="L26" s="72"/>
    </row>
    <row r="27" spans="1:12" ht="15" customHeight="1" thickBot="1">
      <c r="A27" s="25">
        <v>5</v>
      </c>
      <c r="B27" s="19" t="s">
        <v>229</v>
      </c>
      <c r="C27" s="108" t="s">
        <v>233</v>
      </c>
      <c r="D27" s="18">
        <f>SUM(J27:J30)</f>
        <v>28.375</v>
      </c>
      <c r="E27" s="99" t="s">
        <v>16</v>
      </c>
      <c r="F27" s="35">
        <v>2.75</v>
      </c>
      <c r="G27" s="36">
        <v>1.225</v>
      </c>
      <c r="H27" s="36">
        <v>1.125</v>
      </c>
      <c r="I27" s="36"/>
      <c r="J27" s="48">
        <f>IF(F27=0,"",SUM(F27+(5-G27)+(5-H27)-I27))</f>
        <v>10.4</v>
      </c>
      <c r="L27" s="72"/>
    </row>
    <row r="28" spans="1:12" ht="15" customHeight="1">
      <c r="A28" s="14"/>
      <c r="B28" s="75"/>
      <c r="C28" s="31"/>
      <c r="D28" s="24">
        <f>D27</f>
        <v>28.375</v>
      </c>
      <c r="E28" s="100" t="s">
        <v>216</v>
      </c>
      <c r="F28" s="38">
        <v>2.1</v>
      </c>
      <c r="G28" s="39">
        <v>1.5</v>
      </c>
      <c r="H28" s="39">
        <v>1.4</v>
      </c>
      <c r="I28" s="39"/>
      <c r="J28" s="95">
        <f>IF(F28=0,"",SUM(F28+(5-G28)+(5-H28)-I28))</f>
        <v>9.2</v>
      </c>
      <c r="L28" s="72"/>
    </row>
    <row r="29" spans="1:12" ht="15" customHeight="1">
      <c r="A29" s="14"/>
      <c r="C29" s="31"/>
      <c r="D29" s="24">
        <f>D27</f>
        <v>28.375</v>
      </c>
      <c r="E29" s="100" t="s">
        <v>217</v>
      </c>
      <c r="F29" s="38"/>
      <c r="G29" s="39"/>
      <c r="H29" s="39"/>
      <c r="I29" s="39"/>
      <c r="J29" s="95">
        <f>IF(F29=0,"",SUM(F29+(5-G29)+(5-H29)-I29))</f>
      </c>
      <c r="L29" s="72"/>
    </row>
    <row r="30" spans="1:12" ht="15" customHeight="1" thickBot="1">
      <c r="A30" s="14"/>
      <c r="C30" s="31"/>
      <c r="D30" s="24">
        <f>D27</f>
        <v>28.375</v>
      </c>
      <c r="E30" s="101" t="s">
        <v>14</v>
      </c>
      <c r="F30" s="38">
        <v>2.1</v>
      </c>
      <c r="G30" s="39">
        <v>1.8</v>
      </c>
      <c r="H30" s="39">
        <v>1.425</v>
      </c>
      <c r="I30" s="39">
        <v>0.1</v>
      </c>
      <c r="J30" s="96">
        <f>IF(F30=0,"",SUM(F30+(5-G30)+(5-H30)-I30))</f>
        <v>8.775</v>
      </c>
      <c r="L30" s="72"/>
    </row>
    <row r="31" spans="1:12" ht="15" customHeight="1" thickBot="1">
      <c r="A31" s="25">
        <v>6</v>
      </c>
      <c r="B31" s="19" t="s">
        <v>224</v>
      </c>
      <c r="C31" s="108" t="s">
        <v>233</v>
      </c>
      <c r="D31" s="18">
        <f>SUM(J31:J34)</f>
        <v>27.025000000000002</v>
      </c>
      <c r="E31" s="99" t="s">
        <v>16</v>
      </c>
      <c r="F31" s="35">
        <v>2.85</v>
      </c>
      <c r="G31" s="36">
        <v>1.175</v>
      </c>
      <c r="H31" s="36">
        <v>1.4</v>
      </c>
      <c r="I31" s="36"/>
      <c r="J31" s="48">
        <f>IF(F31=0,"",SUM(F31+(5-G31)+(5-H31)-I31))</f>
        <v>10.275</v>
      </c>
      <c r="L31" s="72"/>
    </row>
    <row r="32" spans="1:12" ht="15" customHeight="1">
      <c r="A32" s="14"/>
      <c r="B32" s="75"/>
      <c r="C32" s="31"/>
      <c r="D32" s="24">
        <f>D31</f>
        <v>27.025000000000002</v>
      </c>
      <c r="E32" s="100" t="s">
        <v>216</v>
      </c>
      <c r="F32" s="38">
        <v>1.6</v>
      </c>
      <c r="G32" s="39">
        <v>1.925</v>
      </c>
      <c r="H32" s="39">
        <v>1.35</v>
      </c>
      <c r="I32" s="39"/>
      <c r="J32" s="95">
        <f>IF(F32=0,"",SUM(F32+(5-G32)+(5-H32)-I32))</f>
        <v>8.325000000000001</v>
      </c>
      <c r="L32" s="72"/>
    </row>
    <row r="33" spans="1:12" ht="15" customHeight="1">
      <c r="A33" s="14"/>
      <c r="C33" s="31"/>
      <c r="D33" s="24">
        <f>D31</f>
        <v>27.025000000000002</v>
      </c>
      <c r="E33" s="100" t="s">
        <v>217</v>
      </c>
      <c r="F33" s="38"/>
      <c r="G33" s="39"/>
      <c r="H33" s="39"/>
      <c r="I33" s="39"/>
      <c r="J33" s="95">
        <f>IF(F33=0,"",SUM(F33+(5-G33)+(5-H33)-I33))</f>
      </c>
      <c r="L33" s="72"/>
    </row>
    <row r="34" spans="1:12" ht="15" customHeight="1" thickBot="1">
      <c r="A34" s="14"/>
      <c r="C34" s="31"/>
      <c r="D34" s="24">
        <f>D31</f>
        <v>27.025000000000002</v>
      </c>
      <c r="E34" s="101" t="s">
        <v>14</v>
      </c>
      <c r="F34" s="97">
        <v>1.75</v>
      </c>
      <c r="G34" s="98">
        <v>1.8</v>
      </c>
      <c r="H34" s="98">
        <v>1.525</v>
      </c>
      <c r="I34" s="98"/>
      <c r="J34" s="96">
        <f>IF(F34=0,"",SUM(F34+(5-G34)+(5-H34)-I34))</f>
        <v>8.425</v>
      </c>
      <c r="L34" s="72"/>
    </row>
    <row r="35" spans="1:12" ht="15" customHeight="1" thickBot="1">
      <c r="A35" s="25">
        <v>7</v>
      </c>
      <c r="B35" s="19" t="s">
        <v>228</v>
      </c>
      <c r="C35" s="108" t="s">
        <v>232</v>
      </c>
      <c r="D35" s="18">
        <f>SUM(J35:J38)</f>
        <v>24.725</v>
      </c>
      <c r="E35" s="99" t="s">
        <v>16</v>
      </c>
      <c r="F35" s="35">
        <v>2.2</v>
      </c>
      <c r="G35" s="36">
        <v>2</v>
      </c>
      <c r="H35" s="36">
        <v>1.95</v>
      </c>
      <c r="I35" s="36"/>
      <c r="J35" s="48">
        <f>IF(F35=0,"",SUM(F35+(5-G35)+(5-H35)-I35))</f>
        <v>8.25</v>
      </c>
      <c r="L35" s="72"/>
    </row>
    <row r="36" spans="1:12" ht="15" customHeight="1">
      <c r="A36" s="14"/>
      <c r="B36" s="75"/>
      <c r="C36" s="31"/>
      <c r="D36" s="24">
        <f>D35</f>
        <v>24.725</v>
      </c>
      <c r="E36" s="100" t="s">
        <v>216</v>
      </c>
      <c r="F36" s="38">
        <v>2</v>
      </c>
      <c r="G36" s="39">
        <v>2.15</v>
      </c>
      <c r="H36" s="39">
        <v>1.725</v>
      </c>
      <c r="I36" s="39"/>
      <c r="J36" s="95">
        <f>IF(F36=0,"",SUM(F36+(5-G36)+(5-H36)-I36))</f>
        <v>8.125</v>
      </c>
      <c r="L36" s="72"/>
    </row>
    <row r="37" spans="1:12" ht="15" customHeight="1">
      <c r="A37" s="14"/>
      <c r="C37" s="31"/>
      <c r="D37" s="24">
        <f>D35</f>
        <v>24.725</v>
      </c>
      <c r="E37" s="100" t="s">
        <v>217</v>
      </c>
      <c r="F37" s="38">
        <v>1.7</v>
      </c>
      <c r="G37" s="39">
        <v>1.85</v>
      </c>
      <c r="H37" s="39">
        <v>1.5</v>
      </c>
      <c r="I37" s="39"/>
      <c r="J37" s="95">
        <f>IF(F37=0,"",SUM(F37+(5-G37)+(5-H37)-I37))</f>
        <v>8.35</v>
      </c>
      <c r="L37" s="72"/>
    </row>
    <row r="38" spans="1:12" ht="15" customHeight="1" thickBot="1">
      <c r="A38" s="14"/>
      <c r="C38" s="31"/>
      <c r="D38" s="24">
        <f>D35</f>
        <v>24.725</v>
      </c>
      <c r="E38" s="101"/>
      <c r="F38" s="97"/>
      <c r="G38" s="98"/>
      <c r="H38" s="98"/>
      <c r="I38" s="98"/>
      <c r="J38" s="96">
        <f>IF(F38=0,"",SUM(F38+(5-G38)+(5-H38)-I38))</f>
      </c>
      <c r="L38" s="72"/>
    </row>
    <row r="39" ht="81" customHeight="1"/>
    <row r="40" spans="2:5" ht="15">
      <c r="B40" s="92" t="s">
        <v>237</v>
      </c>
      <c r="E40" s="92" t="s">
        <v>214</v>
      </c>
    </row>
  </sheetData>
  <sheetProtection/>
  <mergeCells count="2">
    <mergeCell ref="A1:J1"/>
    <mergeCell ref="A8:J8"/>
  </mergeCells>
  <printOptions horizontalCentered="1"/>
  <pageMargins left="0.3937007874015748" right="0.3937007874015748" top="0.3937007874015748" bottom="0.1968503937007874" header="0" footer="0.3937007874015748"/>
  <pageSetup horizontalDpi="300" verticalDpi="300" orientation="portrait" paperSize="9" scale="81" r:id="rId2"/>
  <headerFooter alignWithMargins="0">
    <oddFooter>&amp;LPagina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270"/>
  <sheetViews>
    <sheetView zoomScale="80" zoomScaleNormal="80" zoomScalePageLayoutView="0" workbookViewId="0" topLeftCell="A1">
      <selection activeCell="E2" sqref="E2:E6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4" width="12.28125" style="0" customWidth="1"/>
    <col min="5" max="5" width="23.7109375" style="0" customWidth="1"/>
    <col min="6" max="6" width="11.00390625" style="0" customWidth="1"/>
    <col min="7" max="7" width="18.00390625" style="0" customWidth="1"/>
    <col min="8" max="12" width="8.00390625" style="0" customWidth="1"/>
    <col min="13" max="13" width="8.57421875" style="0" customWidth="1"/>
  </cols>
  <sheetData>
    <row r="1" spans="1:13" ht="43.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/>
    </row>
    <row r="2" spans="3:13" s="3" customFormat="1" ht="12.75" customHeight="1">
      <c r="C2" s="15" t="s">
        <v>8</v>
      </c>
      <c r="D2" s="9"/>
      <c r="E2" s="17" t="s">
        <v>207</v>
      </c>
      <c r="F2" s="17"/>
      <c r="H2" s="17"/>
      <c r="I2" s="17"/>
      <c r="J2" s="17"/>
      <c r="K2" s="17"/>
      <c r="L2" s="17"/>
      <c r="M2" s="17"/>
    </row>
    <row r="3" spans="3:13" s="3" customFormat="1" ht="12.75" customHeight="1">
      <c r="C3" s="15" t="s">
        <v>0</v>
      </c>
      <c r="D3" s="9"/>
      <c r="E3" s="10" t="s">
        <v>148</v>
      </c>
      <c r="F3" s="10"/>
      <c r="J3" s="10"/>
      <c r="K3" s="8"/>
      <c r="L3" s="8"/>
      <c r="M3" s="12"/>
    </row>
    <row r="4" spans="3:13" s="8" customFormat="1" ht="12.75" customHeight="1">
      <c r="C4" s="15" t="s">
        <v>2</v>
      </c>
      <c r="D4" s="9"/>
      <c r="E4" s="10" t="s">
        <v>160</v>
      </c>
      <c r="F4" s="10"/>
      <c r="J4" s="10"/>
      <c r="M4" s="12"/>
    </row>
    <row r="5" spans="3:13" s="8" customFormat="1" ht="12.75" customHeight="1">
      <c r="C5" s="26" t="s">
        <v>3</v>
      </c>
      <c r="D5" s="9"/>
      <c r="E5" s="11" t="s">
        <v>209</v>
      </c>
      <c r="F5" s="10"/>
      <c r="H5" s="11"/>
      <c r="J5" s="10"/>
      <c r="M5" s="12"/>
    </row>
    <row r="6" spans="3:13" s="8" customFormat="1" ht="12.75" customHeight="1">
      <c r="C6" s="26" t="s">
        <v>4</v>
      </c>
      <c r="D6" s="9"/>
      <c r="E6" s="11" t="s">
        <v>25</v>
      </c>
      <c r="F6" s="10"/>
      <c r="H6" s="11"/>
      <c r="J6" s="10"/>
      <c r="M6" s="12"/>
    </row>
    <row r="7" spans="1:13" s="3" customFormat="1" ht="9" customHeight="1">
      <c r="A7" s="5"/>
      <c r="B7" s="4"/>
      <c r="C7" s="5"/>
      <c r="D7" s="7"/>
      <c r="E7" s="2"/>
      <c r="F7" s="2"/>
      <c r="G7" s="2"/>
      <c r="H7" s="2"/>
      <c r="J7" s="6"/>
      <c r="K7" s="6"/>
      <c r="L7" s="6"/>
      <c r="M7" s="13"/>
    </row>
    <row r="8" spans="1:13" s="1" customFormat="1" ht="45.75" customHeight="1" thickBot="1">
      <c r="A8" s="111" t="s">
        <v>208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6"/>
    </row>
    <row r="9" spans="1:13" ht="23.25" customHeight="1" thickBot="1" thickTop="1">
      <c r="A9" s="49" t="s">
        <v>17</v>
      </c>
      <c r="B9" s="50" t="s">
        <v>19</v>
      </c>
      <c r="C9" s="50" t="s">
        <v>20</v>
      </c>
      <c r="D9" s="50" t="s">
        <v>21</v>
      </c>
      <c r="E9" s="50" t="s">
        <v>22</v>
      </c>
      <c r="F9" s="50" t="s">
        <v>23</v>
      </c>
      <c r="G9" s="50" t="s">
        <v>9</v>
      </c>
      <c r="H9" s="50" t="s">
        <v>10</v>
      </c>
      <c r="I9" s="50" t="s">
        <v>11</v>
      </c>
      <c r="J9" s="50" t="s">
        <v>5</v>
      </c>
      <c r="K9" s="50" t="s">
        <v>1</v>
      </c>
      <c r="L9" s="51" t="s">
        <v>6</v>
      </c>
      <c r="M9" s="52" t="s">
        <v>24</v>
      </c>
    </row>
    <row r="10" spans="1:13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3"/>
    </row>
    <row r="11" spans="1:18" ht="15" customHeight="1" thickBot="1">
      <c r="A11" s="25">
        <v>1</v>
      </c>
      <c r="B11" s="19" t="s">
        <v>38</v>
      </c>
      <c r="C11" s="55" t="s">
        <v>36</v>
      </c>
      <c r="D11" s="18">
        <f>M11+M17+M13+M15+M19</f>
        <v>0</v>
      </c>
      <c r="E11" s="27"/>
      <c r="F11" s="59" t="s">
        <v>112</v>
      </c>
      <c r="G11" s="20" t="s">
        <v>16</v>
      </c>
      <c r="H11" s="34"/>
      <c r="I11" s="35"/>
      <c r="J11" s="36"/>
      <c r="K11" s="36"/>
      <c r="L11" s="36"/>
      <c r="M11" s="48" t="str">
        <f>IF(H11=0,"0,000",SUM(H11+I11+J11)+(K12-K11)-L11)</f>
        <v>0,000</v>
      </c>
      <c r="O11" s="72"/>
      <c r="P11" s="80">
        <v>1.95</v>
      </c>
      <c r="Q11" s="80">
        <v>1.9</v>
      </c>
      <c r="R11" s="79">
        <f>5-((P11+Q11)/2)</f>
        <v>3.075</v>
      </c>
    </row>
    <row r="12" spans="1:18" ht="15" customHeight="1">
      <c r="A12" s="14"/>
      <c r="B12" s="75"/>
      <c r="C12" s="31"/>
      <c r="D12" s="24">
        <f>D11</f>
        <v>0</v>
      </c>
      <c r="E12" s="29"/>
      <c r="F12" s="58">
        <v>165159</v>
      </c>
      <c r="G12" s="32"/>
      <c r="H12" s="40">
        <v>3</v>
      </c>
      <c r="I12" s="41">
        <v>5</v>
      </c>
      <c r="J12" s="42">
        <v>5</v>
      </c>
      <c r="K12" s="42">
        <v>5</v>
      </c>
      <c r="L12" s="42" t="s">
        <v>7</v>
      </c>
      <c r="M12" s="43">
        <v>18</v>
      </c>
      <c r="O12" s="72"/>
      <c r="P12" s="80"/>
      <c r="Q12" s="80"/>
      <c r="R12" s="79"/>
    </row>
    <row r="13" spans="1:18" ht="15" customHeight="1">
      <c r="A13" s="14"/>
      <c r="C13" s="31"/>
      <c r="D13" s="24">
        <f>D11</f>
        <v>0</v>
      </c>
      <c r="E13" s="28"/>
      <c r="F13" s="60">
        <v>206821</v>
      </c>
      <c r="G13" s="22" t="s">
        <v>14</v>
      </c>
      <c r="H13" s="37"/>
      <c r="I13" s="38"/>
      <c r="J13" s="39"/>
      <c r="K13" s="39"/>
      <c r="L13" s="39"/>
      <c r="M13" s="63" t="str">
        <f>IF(H13=0,"0,000",SUM(H13+I13+J13)+(K14-K13)-L13)</f>
        <v>0,000</v>
      </c>
      <c r="O13" s="72"/>
      <c r="P13" s="80">
        <v>2.35</v>
      </c>
      <c r="Q13" s="80">
        <v>2</v>
      </c>
      <c r="R13" s="79">
        <f>5-((P13+Q13)/2)</f>
        <v>2.825</v>
      </c>
    </row>
    <row r="14" spans="1:18" ht="15" customHeight="1">
      <c r="A14" s="14"/>
      <c r="C14" s="31"/>
      <c r="D14" s="24">
        <f>D11</f>
        <v>0</v>
      </c>
      <c r="E14" s="29"/>
      <c r="F14" s="57"/>
      <c r="G14" s="21"/>
      <c r="H14" s="40">
        <v>3</v>
      </c>
      <c r="I14" s="41">
        <v>5</v>
      </c>
      <c r="J14" s="42">
        <v>8</v>
      </c>
      <c r="K14" s="42">
        <v>5</v>
      </c>
      <c r="L14" s="42" t="s">
        <v>7</v>
      </c>
      <c r="M14" s="43">
        <v>18</v>
      </c>
      <c r="O14" s="72"/>
      <c r="P14" s="80"/>
      <c r="Q14" s="80"/>
      <c r="R14" s="79"/>
    </row>
    <row r="15" spans="1:18" ht="15" customHeight="1">
      <c r="A15" s="14"/>
      <c r="C15" s="31"/>
      <c r="D15" s="24">
        <f>D11</f>
        <v>0</v>
      </c>
      <c r="E15" s="28"/>
      <c r="F15" s="60"/>
      <c r="G15" s="22" t="s">
        <v>13</v>
      </c>
      <c r="H15" s="37"/>
      <c r="I15" s="38"/>
      <c r="J15" s="39"/>
      <c r="K15" s="39"/>
      <c r="L15" s="39"/>
      <c r="M15" s="63" t="str">
        <f>IF(H15=0,"0,000",SUM(H15+I15+J15)+(K16-K15)-L15)</f>
        <v>0,000</v>
      </c>
      <c r="O15" s="72"/>
      <c r="P15" s="80"/>
      <c r="Q15" s="80"/>
      <c r="R15" s="79"/>
    </row>
    <row r="16" spans="1:18" ht="15" customHeight="1">
      <c r="A16" s="14"/>
      <c r="C16" s="31"/>
      <c r="D16" s="24">
        <f>D11</f>
        <v>0</v>
      </c>
      <c r="E16" s="29"/>
      <c r="F16" s="62"/>
      <c r="G16" s="21"/>
      <c r="H16" s="40">
        <v>3</v>
      </c>
      <c r="I16" s="41">
        <v>5</v>
      </c>
      <c r="J16" s="42">
        <v>8</v>
      </c>
      <c r="K16" s="42">
        <v>5</v>
      </c>
      <c r="L16" s="42" t="s">
        <v>7</v>
      </c>
      <c r="M16" s="43">
        <v>18</v>
      </c>
      <c r="O16" s="72"/>
      <c r="P16" s="80"/>
      <c r="Q16" s="80"/>
      <c r="R16" s="79"/>
    </row>
    <row r="17" spans="1:18" ht="15" customHeight="1">
      <c r="A17" s="14"/>
      <c r="C17" s="31"/>
      <c r="D17" s="24">
        <f>D11</f>
        <v>0</v>
      </c>
      <c r="E17" s="28"/>
      <c r="F17" s="60">
        <v>206821</v>
      </c>
      <c r="G17" s="22" t="s">
        <v>15</v>
      </c>
      <c r="H17" s="37"/>
      <c r="I17" s="38"/>
      <c r="J17" s="39"/>
      <c r="K17" s="39"/>
      <c r="L17" s="39"/>
      <c r="M17" s="63" t="str">
        <f>IF(H17=0,"0,000",SUM(H17+I17+J17)+(K18-K17)-L17)</f>
        <v>0,000</v>
      </c>
      <c r="O17" s="72"/>
      <c r="P17" s="80">
        <v>2.95</v>
      </c>
      <c r="Q17" s="80">
        <v>3.1</v>
      </c>
      <c r="R17" s="79">
        <f>5-((P17+Q17)/2)</f>
        <v>1.9749999999999996</v>
      </c>
    </row>
    <row r="18" spans="1:18" ht="15" customHeight="1">
      <c r="A18" s="14"/>
      <c r="C18" s="31"/>
      <c r="D18" s="24">
        <f>D11</f>
        <v>0</v>
      </c>
      <c r="E18" s="29"/>
      <c r="F18" s="58">
        <v>165159</v>
      </c>
      <c r="G18" s="33"/>
      <c r="H18" s="40">
        <v>3</v>
      </c>
      <c r="I18" s="41">
        <v>5</v>
      </c>
      <c r="J18" s="42">
        <v>8</v>
      </c>
      <c r="K18" s="42">
        <v>5</v>
      </c>
      <c r="L18" s="42" t="s">
        <v>7</v>
      </c>
      <c r="M18" s="43">
        <v>18</v>
      </c>
      <c r="O18" s="72"/>
      <c r="P18" s="80"/>
      <c r="Q18" s="80"/>
      <c r="R18" s="79"/>
    </row>
    <row r="19" spans="1:18" ht="15" customHeight="1">
      <c r="A19" s="14"/>
      <c r="C19" s="31"/>
      <c r="D19" s="24">
        <f>D11</f>
        <v>0</v>
      </c>
      <c r="E19" s="67"/>
      <c r="F19" s="68">
        <v>165159</v>
      </c>
      <c r="G19" s="22" t="s">
        <v>12</v>
      </c>
      <c r="H19" s="37"/>
      <c r="I19" s="38"/>
      <c r="J19" s="39"/>
      <c r="K19" s="39"/>
      <c r="L19" s="39"/>
      <c r="M19" s="63" t="str">
        <f>IF(H19=0,"0,000",SUM(H19+I19+J19)+(K20-K19)-L19)</f>
        <v>0,000</v>
      </c>
      <c r="O19" s="72"/>
      <c r="P19" s="80">
        <v>2.95</v>
      </c>
      <c r="Q19" s="80">
        <v>2.85</v>
      </c>
      <c r="R19" s="79">
        <f>5-((P19+Q19)/2)</f>
        <v>2.0999999999999996</v>
      </c>
    </row>
    <row r="20" spans="1:18" ht="15" customHeight="1" thickBot="1">
      <c r="A20" s="14"/>
      <c r="C20" s="31"/>
      <c r="D20" s="24">
        <f>D11</f>
        <v>0</v>
      </c>
      <c r="E20" s="30"/>
      <c r="F20" s="61"/>
      <c r="G20" s="23"/>
      <c r="H20" s="44">
        <v>3</v>
      </c>
      <c r="I20" s="45">
        <v>5</v>
      </c>
      <c r="J20" s="46">
        <v>8</v>
      </c>
      <c r="K20" s="46">
        <v>5</v>
      </c>
      <c r="L20" s="46" t="s">
        <v>7</v>
      </c>
      <c r="M20" s="47">
        <v>18</v>
      </c>
      <c r="O20" s="72"/>
      <c r="P20" s="80"/>
      <c r="Q20" s="80"/>
      <c r="R20" s="79"/>
    </row>
    <row r="21" spans="1:18" ht="15" customHeight="1" thickBot="1">
      <c r="A21" s="25">
        <v>2</v>
      </c>
      <c r="B21" s="19" t="s">
        <v>39</v>
      </c>
      <c r="C21" s="55" t="s">
        <v>36</v>
      </c>
      <c r="D21" s="18">
        <f>M21+M27+M23+M25+M29</f>
        <v>0</v>
      </c>
      <c r="E21" s="27"/>
      <c r="F21" s="59" t="s">
        <v>113</v>
      </c>
      <c r="G21" s="20" t="s">
        <v>16</v>
      </c>
      <c r="H21" s="34"/>
      <c r="I21" s="35"/>
      <c r="J21" s="36"/>
      <c r="K21" s="36"/>
      <c r="L21" s="36"/>
      <c r="M21" s="48" t="str">
        <f>IF(H21=0,"0,000",SUM(H21+I21+J21)+(K22-K21)-L21)</f>
        <v>0,000</v>
      </c>
      <c r="O21" s="72"/>
      <c r="P21" s="80">
        <v>2.25</v>
      </c>
      <c r="Q21" s="80">
        <v>2.35</v>
      </c>
      <c r="R21" s="79">
        <f>5-((P21+Q21)/2)</f>
        <v>2.7</v>
      </c>
    </row>
    <row r="22" spans="1:18" ht="15" customHeight="1">
      <c r="A22" s="14"/>
      <c r="B22" s="75"/>
      <c r="C22" s="31"/>
      <c r="D22" s="24">
        <f>D21</f>
        <v>0</v>
      </c>
      <c r="E22" s="65"/>
      <c r="F22" s="58">
        <v>271689</v>
      </c>
      <c r="G22" s="73" t="s">
        <v>114</v>
      </c>
      <c r="H22" s="40">
        <v>3</v>
      </c>
      <c r="I22" s="41">
        <v>5</v>
      </c>
      <c r="J22" s="42">
        <v>5</v>
      </c>
      <c r="K22" s="42">
        <v>5</v>
      </c>
      <c r="L22" s="42" t="s">
        <v>7</v>
      </c>
      <c r="M22" s="43">
        <v>18</v>
      </c>
      <c r="O22" s="72"/>
      <c r="P22" s="80"/>
      <c r="Q22" s="80"/>
      <c r="R22" s="79"/>
    </row>
    <row r="23" spans="1:18" ht="15" customHeight="1">
      <c r="A23" s="14"/>
      <c r="C23" s="31"/>
      <c r="D23" s="24">
        <f>D21</f>
        <v>0</v>
      </c>
      <c r="E23" s="71"/>
      <c r="F23" s="66">
        <v>271689</v>
      </c>
      <c r="G23" s="22" t="s">
        <v>14</v>
      </c>
      <c r="H23" s="37"/>
      <c r="I23" s="38"/>
      <c r="J23" s="39"/>
      <c r="K23" s="39"/>
      <c r="L23" s="39"/>
      <c r="M23" s="63" t="str">
        <f>IF(H23=0,"0,000",SUM(H23+I23+J23)+(K24-K23)-L23)</f>
        <v>0,000</v>
      </c>
      <c r="O23" s="72"/>
      <c r="P23" s="80">
        <v>3.45</v>
      </c>
      <c r="Q23" s="80">
        <v>3</v>
      </c>
      <c r="R23" s="79">
        <f>5-((P23+Q23)/2)</f>
        <v>1.775</v>
      </c>
    </row>
    <row r="24" spans="1:18" ht="15" customHeight="1">
      <c r="A24" s="14"/>
      <c r="C24" s="31"/>
      <c r="D24" s="24">
        <f>D21</f>
        <v>0</v>
      </c>
      <c r="E24" s="29"/>
      <c r="F24" s="57"/>
      <c r="G24" s="21"/>
      <c r="H24" s="40">
        <v>3</v>
      </c>
      <c r="I24" s="41">
        <v>5</v>
      </c>
      <c r="J24" s="42">
        <v>8</v>
      </c>
      <c r="K24" s="42">
        <v>5</v>
      </c>
      <c r="L24" s="42" t="s">
        <v>7</v>
      </c>
      <c r="M24" s="43">
        <v>18</v>
      </c>
      <c r="O24" s="72"/>
      <c r="P24" s="80"/>
      <c r="Q24" s="80"/>
      <c r="R24" s="79"/>
    </row>
    <row r="25" spans="1:18" ht="15" customHeight="1">
      <c r="A25" s="14"/>
      <c r="C25" s="31"/>
      <c r="D25" s="24">
        <f>D21</f>
        <v>0</v>
      </c>
      <c r="E25" s="90"/>
      <c r="F25" s="60"/>
      <c r="G25" s="22" t="s">
        <v>13</v>
      </c>
      <c r="H25" s="37"/>
      <c r="I25" s="38"/>
      <c r="J25" s="39"/>
      <c r="K25" s="39"/>
      <c r="L25" s="39"/>
      <c r="M25" s="63" t="str">
        <f>IF(H25=0,"0,000",SUM(H25+I25+J25)+(K26-K25)-L25)</f>
        <v>0,000</v>
      </c>
      <c r="O25" s="72"/>
      <c r="P25" s="80"/>
      <c r="Q25" s="80"/>
      <c r="R25" s="79"/>
    </row>
    <row r="26" spans="1:18" ht="15" customHeight="1">
      <c r="A26" s="14"/>
      <c r="C26" s="31"/>
      <c r="D26" s="24">
        <f>D21</f>
        <v>0</v>
      </c>
      <c r="E26" s="29"/>
      <c r="F26" s="62"/>
      <c r="G26" s="21"/>
      <c r="H26" s="40">
        <v>3</v>
      </c>
      <c r="I26" s="41">
        <v>5</v>
      </c>
      <c r="J26" s="42">
        <v>8</v>
      </c>
      <c r="K26" s="42">
        <v>5</v>
      </c>
      <c r="L26" s="42" t="s">
        <v>7</v>
      </c>
      <c r="M26" s="43">
        <v>18</v>
      </c>
      <c r="O26" s="72"/>
      <c r="P26" s="80"/>
      <c r="Q26" s="80"/>
      <c r="R26" s="79"/>
    </row>
    <row r="27" spans="1:18" ht="15" customHeight="1">
      <c r="A27" s="14"/>
      <c r="C27" s="31"/>
      <c r="D27" s="24">
        <f>D21</f>
        <v>0</v>
      </c>
      <c r="E27" s="28"/>
      <c r="F27" s="60">
        <v>271689</v>
      </c>
      <c r="G27" s="22" t="s">
        <v>15</v>
      </c>
      <c r="H27" s="37"/>
      <c r="I27" s="38"/>
      <c r="J27" s="39"/>
      <c r="K27" s="39"/>
      <c r="L27" s="39"/>
      <c r="M27" s="63" t="str">
        <f>IF(H27=0,"0,000",SUM(H27+I27+J27)+(K28-K27)-L27)</f>
        <v>0,000</v>
      </c>
      <c r="O27" s="72"/>
      <c r="P27" s="80">
        <v>3.15</v>
      </c>
      <c r="Q27" s="80">
        <v>3</v>
      </c>
      <c r="R27" s="79">
        <f>5-((P27+Q27)/2)</f>
        <v>1.9249999999999998</v>
      </c>
    </row>
    <row r="28" spans="1:18" ht="15" customHeight="1">
      <c r="A28" s="14"/>
      <c r="C28" s="31"/>
      <c r="D28" s="24">
        <f>D21</f>
        <v>0</v>
      </c>
      <c r="E28" s="65"/>
      <c r="F28" s="58">
        <v>271687</v>
      </c>
      <c r="G28" s="33"/>
      <c r="H28" s="40">
        <v>3</v>
      </c>
      <c r="I28" s="41">
        <v>5</v>
      </c>
      <c r="J28" s="42">
        <v>8</v>
      </c>
      <c r="K28" s="42">
        <v>5</v>
      </c>
      <c r="L28" s="42" t="s">
        <v>7</v>
      </c>
      <c r="M28" s="43">
        <v>18</v>
      </c>
      <c r="O28" s="72"/>
      <c r="P28" s="80"/>
      <c r="Q28" s="80"/>
      <c r="R28" s="79"/>
    </row>
    <row r="29" spans="1:18" ht="15" customHeight="1">
      <c r="A29" s="14"/>
      <c r="C29" s="31"/>
      <c r="D29" s="24">
        <f>D21</f>
        <v>0</v>
      </c>
      <c r="E29" s="28"/>
      <c r="F29" s="60">
        <v>266968</v>
      </c>
      <c r="G29" s="22" t="s">
        <v>12</v>
      </c>
      <c r="H29" s="37"/>
      <c r="I29" s="38"/>
      <c r="J29" s="39"/>
      <c r="K29" s="39"/>
      <c r="L29" s="39"/>
      <c r="M29" s="63" t="str">
        <f>IF(H29=0,"0,000",SUM(H29+I29+J29)+(K30-K29)-L29)</f>
        <v>0,000</v>
      </c>
      <c r="O29" s="72"/>
      <c r="P29" s="80">
        <v>2.75</v>
      </c>
      <c r="Q29" s="80">
        <v>2.5</v>
      </c>
      <c r="R29" s="79">
        <f>5-((P29+Q29)/2)</f>
        <v>2.375</v>
      </c>
    </row>
    <row r="30" spans="1:18" ht="15" customHeight="1" thickBot="1">
      <c r="A30" s="14"/>
      <c r="C30" s="31"/>
      <c r="D30" s="24">
        <f>D21</f>
        <v>0</v>
      </c>
      <c r="E30" s="30"/>
      <c r="F30" s="61"/>
      <c r="G30" s="23"/>
      <c r="H30" s="44">
        <v>3</v>
      </c>
      <c r="I30" s="45">
        <v>5</v>
      </c>
      <c r="J30" s="46">
        <v>8</v>
      </c>
      <c r="K30" s="46">
        <v>5</v>
      </c>
      <c r="L30" s="46" t="s">
        <v>7</v>
      </c>
      <c r="M30" s="47">
        <v>18</v>
      </c>
      <c r="O30" s="72"/>
      <c r="P30" s="80"/>
      <c r="Q30" s="80"/>
      <c r="R30" s="79"/>
    </row>
    <row r="31" spans="1:18" ht="15" customHeight="1" thickBot="1">
      <c r="A31" s="25">
        <v>3</v>
      </c>
      <c r="B31" s="19" t="s">
        <v>49</v>
      </c>
      <c r="C31" s="55" t="s">
        <v>48</v>
      </c>
      <c r="D31" s="18">
        <f>M31+M37+M33+M35+M39</f>
        <v>0</v>
      </c>
      <c r="E31" s="27"/>
      <c r="F31" s="59" t="s">
        <v>77</v>
      </c>
      <c r="G31" s="20" t="s">
        <v>16</v>
      </c>
      <c r="H31" s="34"/>
      <c r="I31" s="35"/>
      <c r="J31" s="36"/>
      <c r="K31" s="36"/>
      <c r="L31" s="36"/>
      <c r="M31" s="48" t="str">
        <f>IF(H31=0,"0,000",SUM(H31+I31+J31)+(K32-K31)-L31)</f>
        <v>0,000</v>
      </c>
      <c r="O31" s="72"/>
      <c r="P31" s="80">
        <v>3.05</v>
      </c>
      <c r="Q31" s="80">
        <v>3</v>
      </c>
      <c r="R31" s="79">
        <f>5-((P31+Q31)/2)</f>
        <v>1.975</v>
      </c>
    </row>
    <row r="32" spans="1:18" ht="15" customHeight="1">
      <c r="A32" s="14"/>
      <c r="B32" s="75"/>
      <c r="C32" s="31"/>
      <c r="D32" s="24">
        <f>D31</f>
        <v>0</v>
      </c>
      <c r="E32" s="29"/>
      <c r="F32" s="58">
        <v>212163</v>
      </c>
      <c r="G32" s="32"/>
      <c r="H32" s="40">
        <v>3</v>
      </c>
      <c r="I32" s="41">
        <v>5</v>
      </c>
      <c r="J32" s="42">
        <v>5</v>
      </c>
      <c r="K32" s="42">
        <v>5</v>
      </c>
      <c r="L32" s="42" t="s">
        <v>7</v>
      </c>
      <c r="M32" s="43">
        <v>18</v>
      </c>
      <c r="O32" s="72"/>
      <c r="P32" s="80"/>
      <c r="Q32" s="80"/>
      <c r="R32" s="79"/>
    </row>
    <row r="33" spans="1:18" ht="15" customHeight="1">
      <c r="A33" s="14"/>
      <c r="C33" s="31"/>
      <c r="D33" s="24">
        <f>D31</f>
        <v>0</v>
      </c>
      <c r="E33" s="28"/>
      <c r="F33" s="60">
        <v>138439</v>
      </c>
      <c r="G33" s="22" t="s">
        <v>14</v>
      </c>
      <c r="H33" s="37"/>
      <c r="I33" s="38"/>
      <c r="J33" s="39"/>
      <c r="K33" s="39"/>
      <c r="L33" s="39"/>
      <c r="M33" s="63" t="str">
        <f>IF(H33=0,"0,000",SUM(H33+I33+J33)+(K34-K33)-L33)</f>
        <v>0,000</v>
      </c>
      <c r="O33" s="72"/>
      <c r="P33" s="80">
        <v>2.95</v>
      </c>
      <c r="Q33" s="80">
        <v>3.1</v>
      </c>
      <c r="R33" s="79">
        <f>5-((P33+Q33)/2)</f>
        <v>1.9749999999999996</v>
      </c>
    </row>
    <row r="34" spans="1:18" ht="15" customHeight="1">
      <c r="A34" s="14"/>
      <c r="C34" s="31"/>
      <c r="D34" s="24">
        <f>D31</f>
        <v>0</v>
      </c>
      <c r="E34" s="29"/>
      <c r="F34" s="57"/>
      <c r="G34" s="21"/>
      <c r="H34" s="40">
        <v>3</v>
      </c>
      <c r="I34" s="41">
        <v>5</v>
      </c>
      <c r="J34" s="42">
        <v>8</v>
      </c>
      <c r="K34" s="42">
        <v>5</v>
      </c>
      <c r="L34" s="42" t="s">
        <v>7</v>
      </c>
      <c r="M34" s="43">
        <v>18</v>
      </c>
      <c r="O34" s="72"/>
      <c r="P34" s="80"/>
      <c r="Q34" s="80"/>
      <c r="R34" s="79"/>
    </row>
    <row r="35" spans="1:18" ht="15" customHeight="1">
      <c r="A35" s="14"/>
      <c r="C35" s="31"/>
      <c r="D35" s="24">
        <f>D31</f>
        <v>0</v>
      </c>
      <c r="E35" s="28"/>
      <c r="F35" s="60">
        <v>212162</v>
      </c>
      <c r="G35" s="22" t="s">
        <v>13</v>
      </c>
      <c r="H35" s="37"/>
      <c r="I35" s="38"/>
      <c r="J35" s="39"/>
      <c r="K35" s="39"/>
      <c r="L35" s="39"/>
      <c r="M35" s="63" t="str">
        <f>IF(H35=0,"0,000",SUM(H35+I35+J35)+(K36-K35)-L35)</f>
        <v>0,000</v>
      </c>
      <c r="O35" s="72"/>
      <c r="P35" s="80">
        <v>2.75</v>
      </c>
      <c r="Q35" s="80">
        <v>2.65</v>
      </c>
      <c r="R35" s="79">
        <f>5-((P35+Q35)/2)</f>
        <v>2.3</v>
      </c>
    </row>
    <row r="36" spans="1:18" ht="15" customHeight="1">
      <c r="A36" s="14"/>
      <c r="C36" s="31"/>
      <c r="D36" s="24">
        <f>D31</f>
        <v>0</v>
      </c>
      <c r="E36" s="29"/>
      <c r="F36" s="62"/>
      <c r="G36" s="21"/>
      <c r="H36" s="40">
        <v>3</v>
      </c>
      <c r="I36" s="41">
        <v>5</v>
      </c>
      <c r="J36" s="42">
        <v>8</v>
      </c>
      <c r="K36" s="42">
        <v>5</v>
      </c>
      <c r="L36" s="42" t="s">
        <v>7</v>
      </c>
      <c r="M36" s="43">
        <v>18</v>
      </c>
      <c r="O36" s="72"/>
      <c r="P36" s="80"/>
      <c r="Q36" s="80"/>
      <c r="R36" s="79"/>
    </row>
    <row r="37" spans="1:18" ht="15" customHeight="1">
      <c r="A37" s="14"/>
      <c r="C37" s="31"/>
      <c r="D37" s="24">
        <f>D31</f>
        <v>0</v>
      </c>
      <c r="E37" s="28"/>
      <c r="F37" s="60">
        <v>212162</v>
      </c>
      <c r="G37" s="22" t="s">
        <v>15</v>
      </c>
      <c r="H37" s="37"/>
      <c r="I37" s="38"/>
      <c r="J37" s="39"/>
      <c r="K37" s="39"/>
      <c r="L37" s="39"/>
      <c r="M37" s="63" t="str">
        <f>IF(H37=0,"0,000",SUM(H37+I37+J37)+(K38-K37)-L37)</f>
        <v>0,000</v>
      </c>
      <c r="O37" s="72"/>
      <c r="P37" s="80">
        <v>2.95</v>
      </c>
      <c r="Q37" s="80">
        <v>2.8</v>
      </c>
      <c r="R37" s="79">
        <f>5-((P37+Q37)/2)</f>
        <v>2.125</v>
      </c>
    </row>
    <row r="38" spans="1:18" ht="15" customHeight="1">
      <c r="A38" s="14"/>
      <c r="C38" s="31"/>
      <c r="D38" s="24">
        <f>D31</f>
        <v>0</v>
      </c>
      <c r="E38" s="29"/>
      <c r="F38" s="58">
        <v>212163</v>
      </c>
      <c r="G38" s="33"/>
      <c r="H38" s="40">
        <v>3</v>
      </c>
      <c r="I38" s="41">
        <v>5</v>
      </c>
      <c r="J38" s="42">
        <v>8</v>
      </c>
      <c r="K38" s="42">
        <v>5</v>
      </c>
      <c r="L38" s="42" t="s">
        <v>7</v>
      </c>
      <c r="M38" s="43">
        <v>18</v>
      </c>
      <c r="O38" s="72"/>
      <c r="P38" s="80"/>
      <c r="Q38" s="80"/>
      <c r="R38" s="79"/>
    </row>
    <row r="39" spans="1:18" ht="15" customHeight="1">
      <c r="A39" s="14"/>
      <c r="C39" s="31"/>
      <c r="D39" s="24">
        <f>D31</f>
        <v>0</v>
      </c>
      <c r="E39" s="28"/>
      <c r="F39" s="60"/>
      <c r="G39" s="22" t="s">
        <v>12</v>
      </c>
      <c r="H39" s="37"/>
      <c r="I39" s="38"/>
      <c r="J39" s="39"/>
      <c r="K39" s="39"/>
      <c r="L39" s="39"/>
      <c r="M39" s="63" t="str">
        <f>IF(H39=0,"0,000",SUM(H39+I39+J39)+(K40-K39)-L39)</f>
        <v>0,000</v>
      </c>
      <c r="O39" s="72"/>
      <c r="P39" s="80"/>
      <c r="Q39" s="80"/>
      <c r="R39" s="79"/>
    </row>
    <row r="40" spans="1:18" ht="15" customHeight="1" thickBot="1">
      <c r="A40" s="14"/>
      <c r="C40" s="31"/>
      <c r="D40" s="24">
        <f>D31</f>
        <v>0</v>
      </c>
      <c r="E40" s="30"/>
      <c r="F40" s="61"/>
      <c r="G40" s="23"/>
      <c r="H40" s="44">
        <v>3</v>
      </c>
      <c r="I40" s="45">
        <v>5</v>
      </c>
      <c r="J40" s="46">
        <v>8</v>
      </c>
      <c r="K40" s="46">
        <v>5</v>
      </c>
      <c r="L40" s="46" t="s">
        <v>7</v>
      </c>
      <c r="M40" s="47">
        <v>18</v>
      </c>
      <c r="O40" s="72"/>
      <c r="P40" s="80"/>
      <c r="Q40" s="80"/>
      <c r="R40" s="79"/>
    </row>
    <row r="41" spans="1:18" ht="15" customHeight="1" thickBot="1">
      <c r="A41" s="25">
        <v>4</v>
      </c>
      <c r="B41" s="19" t="s">
        <v>44</v>
      </c>
      <c r="C41" s="55" t="s">
        <v>43</v>
      </c>
      <c r="D41" s="18">
        <f>M41+M47+M43+M45+M49</f>
        <v>36.55</v>
      </c>
      <c r="E41" s="27" t="s">
        <v>89</v>
      </c>
      <c r="F41" s="59" t="s">
        <v>91</v>
      </c>
      <c r="G41" s="20" t="s">
        <v>16</v>
      </c>
      <c r="H41" s="34">
        <v>1.65</v>
      </c>
      <c r="I41" s="35">
        <v>4.2</v>
      </c>
      <c r="J41" s="36">
        <v>1.875</v>
      </c>
      <c r="K41" s="36">
        <v>0.8</v>
      </c>
      <c r="L41" s="36"/>
      <c r="M41" s="48">
        <f>IF(H41=0,"0,000",SUM(H41+I41+J41)+(K42-K41)-L41)</f>
        <v>11.925</v>
      </c>
      <c r="O41" s="72"/>
      <c r="P41" s="80">
        <v>3.25</v>
      </c>
      <c r="Q41" s="80">
        <v>3</v>
      </c>
      <c r="R41" s="79">
        <f>5-((P41+Q41)/2)</f>
        <v>1.875</v>
      </c>
    </row>
    <row r="42" spans="1:18" ht="15" customHeight="1">
      <c r="A42" s="14"/>
      <c r="B42" s="75"/>
      <c r="C42" s="31"/>
      <c r="D42" s="24">
        <f>D41</f>
        <v>36.55</v>
      </c>
      <c r="E42" s="29" t="s">
        <v>90</v>
      </c>
      <c r="F42" s="58">
        <v>281431</v>
      </c>
      <c r="G42" s="32"/>
      <c r="H42" s="40">
        <v>3</v>
      </c>
      <c r="I42" s="41">
        <v>5</v>
      </c>
      <c r="J42" s="42">
        <v>5</v>
      </c>
      <c r="K42" s="42">
        <v>5</v>
      </c>
      <c r="L42" s="42" t="s">
        <v>7</v>
      </c>
      <c r="M42" s="43">
        <v>18</v>
      </c>
      <c r="O42" s="72"/>
      <c r="P42" s="80"/>
      <c r="Q42" s="80"/>
      <c r="R42" s="79"/>
    </row>
    <row r="43" spans="1:18" ht="15" customHeight="1">
      <c r="A43" s="14"/>
      <c r="C43" s="31"/>
      <c r="D43" s="24">
        <f>D41</f>
        <v>36.55</v>
      </c>
      <c r="E43" s="28" t="s">
        <v>94</v>
      </c>
      <c r="F43" s="60">
        <v>281431</v>
      </c>
      <c r="G43" s="22" t="s">
        <v>14</v>
      </c>
      <c r="H43" s="37">
        <v>1.1</v>
      </c>
      <c r="I43" s="38">
        <v>1.5</v>
      </c>
      <c r="J43" s="39">
        <v>1.45</v>
      </c>
      <c r="K43" s="39">
        <v>0.85</v>
      </c>
      <c r="L43" s="39"/>
      <c r="M43" s="63">
        <f>IF(H43=0,"0,000",SUM(H43+I43+J43)+(K44-K43)-L43)</f>
        <v>8.2</v>
      </c>
      <c r="O43" s="72"/>
      <c r="P43" s="80">
        <v>3.55</v>
      </c>
      <c r="Q43" s="80">
        <v>3.55</v>
      </c>
      <c r="R43" s="79">
        <f>5-((P43+Q43)/2)</f>
        <v>1.4500000000000002</v>
      </c>
    </row>
    <row r="44" spans="1:18" ht="15" customHeight="1">
      <c r="A44" s="14"/>
      <c r="C44" s="31"/>
      <c r="D44" s="24">
        <f>D41</f>
        <v>36.55</v>
      </c>
      <c r="E44" s="29"/>
      <c r="F44" s="57"/>
      <c r="G44" s="21"/>
      <c r="H44" s="40">
        <v>3</v>
      </c>
      <c r="I44" s="41">
        <v>5</v>
      </c>
      <c r="J44" s="42">
        <v>8</v>
      </c>
      <c r="K44" s="42">
        <v>5</v>
      </c>
      <c r="L44" s="42" t="s">
        <v>7</v>
      </c>
      <c r="M44" s="43">
        <v>18</v>
      </c>
      <c r="O44" s="72"/>
      <c r="P44" s="80"/>
      <c r="Q44" s="80"/>
      <c r="R44" s="79"/>
    </row>
    <row r="45" spans="1:18" ht="15" customHeight="1">
      <c r="A45" s="14"/>
      <c r="C45" s="31"/>
      <c r="D45" s="24">
        <f>D41</f>
        <v>36.55</v>
      </c>
      <c r="E45" s="28" t="s">
        <v>95</v>
      </c>
      <c r="F45" s="60">
        <v>246122</v>
      </c>
      <c r="G45" s="22" t="s">
        <v>13</v>
      </c>
      <c r="H45" s="37">
        <v>1.35</v>
      </c>
      <c r="I45" s="38">
        <v>2</v>
      </c>
      <c r="J45" s="39">
        <v>1.375</v>
      </c>
      <c r="K45" s="39">
        <v>0.6</v>
      </c>
      <c r="L45" s="39"/>
      <c r="M45" s="63">
        <f>IF(H45=0,"0,000",SUM(H45+I45+J45)+(K46-K45)-L45)</f>
        <v>9.125</v>
      </c>
      <c r="O45" s="72"/>
      <c r="P45" s="80">
        <v>3.75</v>
      </c>
      <c r="Q45" s="80">
        <v>3.5</v>
      </c>
      <c r="R45" s="79">
        <f>5-((P45+Q45)/2)</f>
        <v>1.375</v>
      </c>
    </row>
    <row r="46" spans="1:18" ht="15" customHeight="1">
      <c r="A46" s="14"/>
      <c r="C46" s="31"/>
      <c r="D46" s="24">
        <f>D41</f>
        <v>36.55</v>
      </c>
      <c r="E46" s="29"/>
      <c r="F46" s="62"/>
      <c r="G46" s="21"/>
      <c r="H46" s="40">
        <v>3</v>
      </c>
      <c r="I46" s="41">
        <v>5</v>
      </c>
      <c r="J46" s="42">
        <v>8</v>
      </c>
      <c r="K46" s="42">
        <v>5</v>
      </c>
      <c r="L46" s="42" t="s">
        <v>7</v>
      </c>
      <c r="M46" s="43">
        <v>18</v>
      </c>
      <c r="O46" s="72"/>
      <c r="P46" s="80"/>
      <c r="Q46" s="80"/>
      <c r="R46" s="79"/>
    </row>
    <row r="47" spans="1:18" ht="15" customHeight="1">
      <c r="A47" s="14"/>
      <c r="C47" s="31"/>
      <c r="D47" s="24">
        <f>D41</f>
        <v>36.55</v>
      </c>
      <c r="E47" s="28" t="s">
        <v>92</v>
      </c>
      <c r="F47" s="60">
        <v>281430</v>
      </c>
      <c r="G47" s="22" t="s">
        <v>15</v>
      </c>
      <c r="H47" s="37">
        <v>1.25</v>
      </c>
      <c r="I47" s="38">
        <v>1.3</v>
      </c>
      <c r="J47" s="39">
        <v>1.35</v>
      </c>
      <c r="K47" s="39">
        <v>1.6</v>
      </c>
      <c r="L47" s="39"/>
      <c r="M47" s="63">
        <f>IF(H47=0,"0,000",SUM(H47+I47+J47)+(K48-K47)-L47)</f>
        <v>7.3</v>
      </c>
      <c r="O47" s="72"/>
      <c r="P47" s="80">
        <v>3.8</v>
      </c>
      <c r="Q47" s="80">
        <v>3.5</v>
      </c>
      <c r="R47" s="79">
        <f>5-((P47+Q47)/2)</f>
        <v>1.35</v>
      </c>
    </row>
    <row r="48" spans="1:18" ht="15" customHeight="1">
      <c r="A48" s="14"/>
      <c r="C48" s="31"/>
      <c r="D48" s="24">
        <f>D41</f>
        <v>36.55</v>
      </c>
      <c r="E48" s="29" t="s">
        <v>93</v>
      </c>
      <c r="F48" s="58">
        <v>237184</v>
      </c>
      <c r="G48" s="33"/>
      <c r="H48" s="40">
        <v>3</v>
      </c>
      <c r="I48" s="41">
        <v>5</v>
      </c>
      <c r="J48" s="42">
        <v>8</v>
      </c>
      <c r="K48" s="42">
        <v>5</v>
      </c>
      <c r="L48" s="42" t="s">
        <v>7</v>
      </c>
      <c r="M48" s="43">
        <v>18</v>
      </c>
      <c r="O48" s="72"/>
      <c r="P48" s="80"/>
      <c r="Q48" s="80"/>
      <c r="R48" s="79"/>
    </row>
    <row r="49" spans="1:18" ht="15" customHeight="1">
      <c r="A49" s="14"/>
      <c r="C49" s="31"/>
      <c r="D49" s="24">
        <f>D41</f>
        <v>36.55</v>
      </c>
      <c r="E49" s="28"/>
      <c r="F49" s="60"/>
      <c r="G49" s="22" t="s">
        <v>12</v>
      </c>
      <c r="H49" s="37"/>
      <c r="I49" s="38"/>
      <c r="J49" s="39"/>
      <c r="K49" s="39"/>
      <c r="L49" s="39"/>
      <c r="M49" s="63" t="str">
        <f>IF(H49=0,"0,000",SUM(H49+I49+J49)+(K50-K49)-L49)</f>
        <v>0,000</v>
      </c>
      <c r="O49" s="72"/>
      <c r="P49" s="80"/>
      <c r="Q49" s="80"/>
      <c r="R49" s="79"/>
    </row>
    <row r="50" spans="1:18" ht="15" customHeight="1" thickBot="1">
      <c r="A50" s="14"/>
      <c r="C50" s="31"/>
      <c r="D50" s="24">
        <f>D41</f>
        <v>36.55</v>
      </c>
      <c r="E50" s="30"/>
      <c r="F50" s="61"/>
      <c r="G50" s="23"/>
      <c r="H50" s="44">
        <v>3</v>
      </c>
      <c r="I50" s="45">
        <v>5</v>
      </c>
      <c r="J50" s="46">
        <v>8</v>
      </c>
      <c r="K50" s="46">
        <v>5</v>
      </c>
      <c r="L50" s="46" t="s">
        <v>7</v>
      </c>
      <c r="M50" s="47">
        <v>18</v>
      </c>
      <c r="O50" s="72"/>
      <c r="P50" s="80"/>
      <c r="Q50" s="80"/>
      <c r="R50" s="79"/>
    </row>
    <row r="51" spans="1:18" ht="15" customHeight="1" thickBot="1">
      <c r="A51" s="25">
        <v>5</v>
      </c>
      <c r="B51" s="19" t="s">
        <v>150</v>
      </c>
      <c r="C51" s="55" t="s">
        <v>151</v>
      </c>
      <c r="D51" s="18">
        <f>M51+M57+M53+M55+M59</f>
        <v>36.5</v>
      </c>
      <c r="E51" s="27" t="s">
        <v>176</v>
      </c>
      <c r="F51" s="59" t="s">
        <v>183</v>
      </c>
      <c r="G51" s="20" t="s">
        <v>16</v>
      </c>
      <c r="H51" s="34">
        <v>1.2</v>
      </c>
      <c r="I51" s="35">
        <v>3.2</v>
      </c>
      <c r="J51" s="36">
        <v>2.75</v>
      </c>
      <c r="K51" s="36">
        <v>1.1</v>
      </c>
      <c r="L51" s="36"/>
      <c r="M51" s="48">
        <f>IF(H51=0,"0,000",SUM(H51+I51+J51)+(K52-K51)-L51)</f>
        <v>11.05</v>
      </c>
      <c r="O51" s="72"/>
      <c r="P51" s="80">
        <v>2.4</v>
      </c>
      <c r="Q51" s="80">
        <v>2.1</v>
      </c>
      <c r="R51" s="79">
        <f>5-((P51+Q51)/2)</f>
        <v>2.75</v>
      </c>
    </row>
    <row r="52" spans="1:18" ht="15" customHeight="1">
      <c r="A52" s="14"/>
      <c r="B52" s="88"/>
      <c r="C52" s="31"/>
      <c r="D52" s="24">
        <f>D51</f>
        <v>36.5</v>
      </c>
      <c r="E52" s="29" t="s">
        <v>177</v>
      </c>
      <c r="F52" s="58" t="s">
        <v>184</v>
      </c>
      <c r="G52" s="32"/>
      <c r="H52" s="40">
        <v>3</v>
      </c>
      <c r="I52" s="41">
        <v>5</v>
      </c>
      <c r="J52" s="42">
        <v>5</v>
      </c>
      <c r="K52" s="42">
        <v>5</v>
      </c>
      <c r="L52" s="42" t="s">
        <v>7</v>
      </c>
      <c r="M52" s="43">
        <v>18</v>
      </c>
      <c r="O52" s="72"/>
      <c r="P52" s="80"/>
      <c r="Q52" s="80"/>
      <c r="R52" s="79"/>
    </row>
    <row r="53" spans="1:18" ht="15" customHeight="1">
      <c r="A53" s="14"/>
      <c r="B53" s="72"/>
      <c r="C53" s="31"/>
      <c r="D53" s="24">
        <f>D51</f>
        <v>36.5</v>
      </c>
      <c r="E53" s="28"/>
      <c r="F53" s="60"/>
      <c r="G53" s="22" t="s">
        <v>14</v>
      </c>
      <c r="H53" s="37"/>
      <c r="I53" s="38"/>
      <c r="J53" s="39"/>
      <c r="K53" s="39"/>
      <c r="L53" s="39"/>
      <c r="M53" s="63" t="str">
        <f>IF(H53=0,"0,000",SUM(H53+I53+J53)+(K54-K53)-L53)</f>
        <v>0,000</v>
      </c>
      <c r="O53" s="72"/>
      <c r="P53" s="80"/>
      <c r="Q53" s="80"/>
      <c r="R53" s="79"/>
    </row>
    <row r="54" spans="1:18" ht="15" customHeight="1">
      <c r="A54" s="14"/>
      <c r="C54" s="31"/>
      <c r="D54" s="24">
        <f>D51</f>
        <v>36.5</v>
      </c>
      <c r="E54" s="29"/>
      <c r="F54" s="57"/>
      <c r="G54" s="21"/>
      <c r="H54" s="40">
        <v>3</v>
      </c>
      <c r="I54" s="41">
        <v>5</v>
      </c>
      <c r="J54" s="42">
        <v>8</v>
      </c>
      <c r="K54" s="42">
        <v>5</v>
      </c>
      <c r="L54" s="42" t="s">
        <v>7</v>
      </c>
      <c r="M54" s="43">
        <v>18</v>
      </c>
      <c r="O54" s="72"/>
      <c r="P54" s="80"/>
      <c r="Q54" s="80"/>
      <c r="R54" s="79"/>
    </row>
    <row r="55" spans="1:18" ht="15" customHeight="1">
      <c r="A55" s="14"/>
      <c r="C55" s="31"/>
      <c r="D55" s="24">
        <f>D51</f>
        <v>36.5</v>
      </c>
      <c r="E55" s="28" t="s">
        <v>178</v>
      </c>
      <c r="F55" s="60">
        <v>175449</v>
      </c>
      <c r="G55" s="22" t="s">
        <v>13</v>
      </c>
      <c r="H55" s="37">
        <v>1</v>
      </c>
      <c r="I55" s="38">
        <v>1.55</v>
      </c>
      <c r="J55" s="39">
        <v>1.725</v>
      </c>
      <c r="K55" s="39">
        <v>1.25</v>
      </c>
      <c r="L55" s="39"/>
      <c r="M55" s="63">
        <f>IF(H55=0,"0,000",SUM(H55+I55+J55)+(K56-K55)-L55)</f>
        <v>8.025</v>
      </c>
      <c r="O55" s="72"/>
      <c r="P55" s="80">
        <v>3.05</v>
      </c>
      <c r="Q55" s="80">
        <v>3.5</v>
      </c>
      <c r="R55" s="79">
        <f>5-((P55+Q55)/2)</f>
        <v>1.725</v>
      </c>
    </row>
    <row r="56" spans="1:18" ht="15" customHeight="1">
      <c r="A56" s="14"/>
      <c r="C56" s="31"/>
      <c r="D56" s="24">
        <f>D51</f>
        <v>36.5</v>
      </c>
      <c r="E56" s="29"/>
      <c r="F56" s="62"/>
      <c r="G56" s="21"/>
      <c r="H56" s="40">
        <v>3</v>
      </c>
      <c r="I56" s="41">
        <v>5</v>
      </c>
      <c r="J56" s="42">
        <v>8</v>
      </c>
      <c r="K56" s="42">
        <v>5</v>
      </c>
      <c r="L56" s="42" t="s">
        <v>7</v>
      </c>
      <c r="M56" s="43">
        <v>18</v>
      </c>
      <c r="O56" s="72"/>
      <c r="P56" s="80"/>
      <c r="Q56" s="80"/>
      <c r="R56" s="79"/>
    </row>
    <row r="57" spans="1:18" ht="15" customHeight="1">
      <c r="A57" s="14"/>
      <c r="C57" s="31"/>
      <c r="D57" s="24">
        <f>D51</f>
        <v>36.5</v>
      </c>
      <c r="E57" s="28" t="s">
        <v>185</v>
      </c>
      <c r="F57" s="60">
        <v>175448</v>
      </c>
      <c r="G57" s="22" t="s">
        <v>15</v>
      </c>
      <c r="H57" s="37">
        <v>1.1</v>
      </c>
      <c r="I57" s="38">
        <v>1.55</v>
      </c>
      <c r="J57" s="39">
        <v>1.625</v>
      </c>
      <c r="K57" s="39">
        <v>1.4</v>
      </c>
      <c r="L57" s="39"/>
      <c r="M57" s="63">
        <f>IF(H57=0,"0,000",SUM(H57+I57+J57)+(K58-K57)-L57)</f>
        <v>7.875</v>
      </c>
      <c r="O57" s="72"/>
      <c r="P57" s="80">
        <v>3.35</v>
      </c>
      <c r="Q57" s="80">
        <v>3.4</v>
      </c>
      <c r="R57" s="79">
        <f>5-((P57+Q57)/2)</f>
        <v>1.625</v>
      </c>
    </row>
    <row r="58" spans="1:18" ht="15" customHeight="1">
      <c r="A58" s="14"/>
      <c r="C58" s="31"/>
      <c r="D58" s="24">
        <f>D51</f>
        <v>36.5</v>
      </c>
      <c r="E58" s="29" t="s">
        <v>180</v>
      </c>
      <c r="F58" s="58">
        <v>175453</v>
      </c>
      <c r="G58" s="33"/>
      <c r="H58" s="40">
        <v>3</v>
      </c>
      <c r="I58" s="41">
        <v>5</v>
      </c>
      <c r="J58" s="42">
        <v>8</v>
      </c>
      <c r="K58" s="42">
        <v>5</v>
      </c>
      <c r="L58" s="42" t="s">
        <v>7</v>
      </c>
      <c r="M58" s="43">
        <v>18</v>
      </c>
      <c r="O58" s="72"/>
      <c r="P58" s="80"/>
      <c r="Q58" s="80"/>
      <c r="R58" s="79"/>
    </row>
    <row r="59" spans="1:18" ht="15" customHeight="1">
      <c r="A59" s="14"/>
      <c r="C59" s="31"/>
      <c r="D59" s="24">
        <f>D51</f>
        <v>36.5</v>
      </c>
      <c r="E59" s="28" t="s">
        <v>179</v>
      </c>
      <c r="F59" s="60">
        <v>250033</v>
      </c>
      <c r="G59" s="22" t="s">
        <v>12</v>
      </c>
      <c r="H59" s="37">
        <v>1.35</v>
      </c>
      <c r="I59" s="38">
        <v>2.1</v>
      </c>
      <c r="J59" s="39">
        <v>2.05</v>
      </c>
      <c r="K59" s="39">
        <v>0.95</v>
      </c>
      <c r="L59" s="39"/>
      <c r="M59" s="63">
        <f>IF(H59=0,"0,000",SUM(H59+I59+J59)+(K60-K59)-L59)</f>
        <v>9.55</v>
      </c>
      <c r="O59" s="72"/>
      <c r="P59" s="80">
        <v>3.15</v>
      </c>
      <c r="Q59" s="80">
        <v>2.75</v>
      </c>
      <c r="R59" s="79">
        <f>5-((P59+Q59)/2)</f>
        <v>2.05</v>
      </c>
    </row>
    <row r="60" spans="1:18" ht="15" customHeight="1" thickBot="1">
      <c r="A60" s="14"/>
      <c r="C60" s="31"/>
      <c r="D60" s="24">
        <f>D51</f>
        <v>36.5</v>
      </c>
      <c r="E60" s="30"/>
      <c r="F60" s="61"/>
      <c r="G60" s="23"/>
      <c r="H60" s="44">
        <v>3</v>
      </c>
      <c r="I60" s="45">
        <v>5</v>
      </c>
      <c r="J60" s="46">
        <v>8</v>
      </c>
      <c r="K60" s="46">
        <v>5</v>
      </c>
      <c r="L60" s="46" t="s">
        <v>7</v>
      </c>
      <c r="M60" s="47">
        <v>18</v>
      </c>
      <c r="O60" s="72"/>
      <c r="P60" s="80"/>
      <c r="Q60" s="80"/>
      <c r="R60" s="79"/>
    </row>
    <row r="61" spans="1:18" ht="15" customHeight="1" thickBot="1">
      <c r="A61" s="25">
        <v>6</v>
      </c>
      <c r="B61" s="19" t="s">
        <v>32</v>
      </c>
      <c r="C61" s="55" t="s">
        <v>31</v>
      </c>
      <c r="D61" s="18">
        <f>M61+M67+M63+M65+M69</f>
        <v>35.7</v>
      </c>
      <c r="E61" s="27" t="s">
        <v>118</v>
      </c>
      <c r="F61" s="59" t="s">
        <v>120</v>
      </c>
      <c r="G61" s="20" t="s">
        <v>16</v>
      </c>
      <c r="H61" s="34">
        <v>0.9</v>
      </c>
      <c r="I61" s="35">
        <v>3.7</v>
      </c>
      <c r="J61" s="36">
        <v>2.65</v>
      </c>
      <c r="K61" s="36">
        <v>1.2</v>
      </c>
      <c r="L61" s="36"/>
      <c r="M61" s="48">
        <f>IF(H61=0,"0,000",SUM(H61+I61+J61)+(K62-K61)-L61)</f>
        <v>11.05</v>
      </c>
      <c r="O61" s="72"/>
      <c r="P61" s="80">
        <v>2.45</v>
      </c>
      <c r="Q61" s="80">
        <v>2.25</v>
      </c>
      <c r="R61" s="79">
        <f>5-((P61+Q61)/2)</f>
        <v>2.65</v>
      </c>
    </row>
    <row r="62" spans="1:18" ht="15" customHeight="1">
      <c r="A62" s="14"/>
      <c r="B62" s="75"/>
      <c r="C62" s="31"/>
      <c r="D62" s="24">
        <f>D61</f>
        <v>35.7</v>
      </c>
      <c r="E62" s="29" t="s">
        <v>119</v>
      </c>
      <c r="F62" s="58">
        <v>267398</v>
      </c>
      <c r="G62" s="32"/>
      <c r="H62" s="40">
        <v>3</v>
      </c>
      <c r="I62" s="41">
        <v>5</v>
      </c>
      <c r="J62" s="42">
        <v>5</v>
      </c>
      <c r="K62" s="42">
        <v>5</v>
      </c>
      <c r="L62" s="42" t="s">
        <v>7</v>
      </c>
      <c r="M62" s="43">
        <v>18</v>
      </c>
      <c r="O62" s="72"/>
      <c r="P62" s="80"/>
      <c r="Q62" s="80"/>
      <c r="R62" s="79"/>
    </row>
    <row r="63" spans="1:18" ht="15" customHeight="1">
      <c r="A63" s="14"/>
      <c r="C63" s="31"/>
      <c r="D63" s="24">
        <f>D61</f>
        <v>35.7</v>
      </c>
      <c r="E63" s="28" t="s">
        <v>121</v>
      </c>
      <c r="F63" s="60">
        <v>267398</v>
      </c>
      <c r="G63" s="22" t="s">
        <v>14</v>
      </c>
      <c r="H63" s="37">
        <v>0.8</v>
      </c>
      <c r="I63" s="38">
        <v>1</v>
      </c>
      <c r="J63" s="39">
        <v>1.9</v>
      </c>
      <c r="K63" s="39">
        <v>1.4</v>
      </c>
      <c r="L63" s="39"/>
      <c r="M63" s="63">
        <f>IF(H63=0,"0,000",SUM(H63+I63+J63)+(K64-K63)-L63)</f>
        <v>7.300000000000001</v>
      </c>
      <c r="O63" s="72"/>
      <c r="P63" s="80">
        <v>3.15</v>
      </c>
      <c r="Q63" s="80">
        <v>3.05</v>
      </c>
      <c r="R63" s="79">
        <f>5-((P63+Q63)/2)</f>
        <v>1.9000000000000004</v>
      </c>
    </row>
    <row r="64" spans="1:18" ht="15" customHeight="1">
      <c r="A64" s="14"/>
      <c r="C64" s="31"/>
      <c r="D64" s="24">
        <f>D61</f>
        <v>35.7</v>
      </c>
      <c r="E64" s="29"/>
      <c r="F64" s="57"/>
      <c r="G64" s="21"/>
      <c r="H64" s="40">
        <v>3</v>
      </c>
      <c r="I64" s="41">
        <v>5</v>
      </c>
      <c r="J64" s="42">
        <v>8</v>
      </c>
      <c r="K64" s="42">
        <v>5</v>
      </c>
      <c r="L64" s="42" t="s">
        <v>7</v>
      </c>
      <c r="M64" s="43">
        <v>18</v>
      </c>
      <c r="O64" s="72"/>
      <c r="P64" s="80"/>
      <c r="Q64" s="80"/>
      <c r="R64" s="79"/>
    </row>
    <row r="65" spans="1:18" ht="15" customHeight="1">
      <c r="A65" s="14"/>
      <c r="C65" s="31"/>
      <c r="D65" s="24">
        <f>D61</f>
        <v>35.7</v>
      </c>
      <c r="E65" s="28" t="s">
        <v>122</v>
      </c>
      <c r="F65" s="60">
        <v>216005</v>
      </c>
      <c r="G65" s="22" t="s">
        <v>13</v>
      </c>
      <c r="H65" s="37">
        <v>1.2</v>
      </c>
      <c r="I65" s="38">
        <v>1.35</v>
      </c>
      <c r="J65" s="39">
        <v>2.125</v>
      </c>
      <c r="K65" s="39">
        <v>1.1</v>
      </c>
      <c r="L65" s="39"/>
      <c r="M65" s="63">
        <f>IF(H65=0,"0,000",SUM(H65+I65+J65)+(K66-K65)-L65)</f>
        <v>8.575</v>
      </c>
      <c r="O65" s="72"/>
      <c r="P65" s="80">
        <v>2.85</v>
      </c>
      <c r="Q65" s="80">
        <v>2.9</v>
      </c>
      <c r="R65" s="79">
        <f>5-((P65+Q65)/2)</f>
        <v>2.125</v>
      </c>
    </row>
    <row r="66" spans="1:18" ht="15" customHeight="1">
      <c r="A66" s="14"/>
      <c r="C66" s="31"/>
      <c r="D66" s="24">
        <f>D61</f>
        <v>35.7</v>
      </c>
      <c r="E66" s="29"/>
      <c r="F66" s="62"/>
      <c r="G66" s="21"/>
      <c r="H66" s="40">
        <v>3</v>
      </c>
      <c r="I66" s="41">
        <v>5</v>
      </c>
      <c r="J66" s="42">
        <v>8</v>
      </c>
      <c r="K66" s="42">
        <v>5</v>
      </c>
      <c r="L66" s="42" t="s">
        <v>7</v>
      </c>
      <c r="M66" s="43">
        <v>18</v>
      </c>
      <c r="O66" s="72"/>
      <c r="P66" s="80"/>
      <c r="Q66" s="80"/>
      <c r="R66" s="79"/>
    </row>
    <row r="67" spans="1:18" ht="15" customHeight="1">
      <c r="A67" s="14"/>
      <c r="C67" s="31"/>
      <c r="D67" s="24">
        <f>D61</f>
        <v>35.7</v>
      </c>
      <c r="E67" s="28"/>
      <c r="F67" s="60"/>
      <c r="G67" s="22" t="s">
        <v>15</v>
      </c>
      <c r="H67" s="37"/>
      <c r="I67" s="38"/>
      <c r="J67" s="39"/>
      <c r="K67" s="39"/>
      <c r="L67" s="39"/>
      <c r="M67" s="63" t="str">
        <f>IF(H67=0,"0,000",SUM(H67+I67+J67)+(K68-K67)-L67)</f>
        <v>0,000</v>
      </c>
      <c r="O67" s="72"/>
      <c r="P67" s="80"/>
      <c r="Q67" s="80"/>
      <c r="R67" s="79"/>
    </row>
    <row r="68" spans="1:18" ht="15" customHeight="1">
      <c r="A68" s="14"/>
      <c r="C68" s="31"/>
      <c r="D68" s="24">
        <f>D61</f>
        <v>35.7</v>
      </c>
      <c r="E68" s="65"/>
      <c r="F68" s="89"/>
      <c r="G68" s="33"/>
      <c r="H68" s="40">
        <v>3</v>
      </c>
      <c r="I68" s="41">
        <v>5</v>
      </c>
      <c r="J68" s="42">
        <v>8</v>
      </c>
      <c r="K68" s="42">
        <v>5</v>
      </c>
      <c r="L68" s="42" t="s">
        <v>7</v>
      </c>
      <c r="M68" s="43">
        <v>18</v>
      </c>
      <c r="O68" s="72"/>
      <c r="P68" s="80"/>
      <c r="Q68" s="80"/>
      <c r="R68" s="79"/>
    </row>
    <row r="69" spans="1:18" ht="15" customHeight="1">
      <c r="A69" s="14"/>
      <c r="C69" s="31"/>
      <c r="D69" s="24">
        <f>D61</f>
        <v>35.7</v>
      </c>
      <c r="E69" s="71" t="s">
        <v>122</v>
      </c>
      <c r="F69" s="66">
        <v>216005</v>
      </c>
      <c r="G69" s="22" t="s">
        <v>12</v>
      </c>
      <c r="H69" s="37">
        <v>1.2</v>
      </c>
      <c r="I69" s="38">
        <v>1.45</v>
      </c>
      <c r="J69" s="39">
        <v>2.175</v>
      </c>
      <c r="K69" s="39">
        <v>1.05</v>
      </c>
      <c r="L69" s="39"/>
      <c r="M69" s="63">
        <f>IF(H69=0,"0,000",SUM(H69+I69+J69)+(K70-K69)-L69)</f>
        <v>8.774999999999999</v>
      </c>
      <c r="O69" s="72"/>
      <c r="P69" s="80">
        <v>2.9</v>
      </c>
      <c r="Q69" s="80">
        <v>2.75</v>
      </c>
      <c r="R69" s="79">
        <f>5-((P69+Q69)/2)</f>
        <v>2.175</v>
      </c>
    </row>
    <row r="70" spans="1:18" ht="15" customHeight="1" thickBot="1">
      <c r="A70" s="14"/>
      <c r="C70" s="31"/>
      <c r="D70" s="24">
        <f>D61</f>
        <v>35.7</v>
      </c>
      <c r="E70" s="30"/>
      <c r="F70" s="61"/>
      <c r="G70" s="23"/>
      <c r="H70" s="44">
        <v>3</v>
      </c>
      <c r="I70" s="45">
        <v>5</v>
      </c>
      <c r="J70" s="46">
        <v>8</v>
      </c>
      <c r="K70" s="46">
        <v>5</v>
      </c>
      <c r="L70" s="46" t="s">
        <v>7</v>
      </c>
      <c r="M70" s="47">
        <v>18</v>
      </c>
      <c r="O70" s="72"/>
      <c r="P70" s="80"/>
      <c r="Q70" s="80"/>
      <c r="R70" s="79"/>
    </row>
    <row r="71" spans="1:18" ht="15" customHeight="1" thickBot="1">
      <c r="A71" s="25">
        <v>7</v>
      </c>
      <c r="B71" s="19" t="s">
        <v>154</v>
      </c>
      <c r="C71" s="55" t="s">
        <v>35</v>
      </c>
      <c r="D71" s="18">
        <f>M71+M77+M73+M75+M79</f>
        <v>35.575</v>
      </c>
      <c r="E71" s="27" t="s">
        <v>101</v>
      </c>
      <c r="F71" s="59" t="s">
        <v>103</v>
      </c>
      <c r="G71" s="20" t="s">
        <v>16</v>
      </c>
      <c r="H71" s="34">
        <v>1</v>
      </c>
      <c r="I71" s="35">
        <v>3.5</v>
      </c>
      <c r="J71" s="36">
        <v>2.75</v>
      </c>
      <c r="K71" s="36">
        <v>1.3</v>
      </c>
      <c r="L71" s="36"/>
      <c r="M71" s="48">
        <f>IF(H71=0,"0,000",SUM(H71+I71+J71)+(K72-K71)-L71)</f>
        <v>10.95</v>
      </c>
      <c r="O71" s="72"/>
      <c r="P71" s="80">
        <v>2</v>
      </c>
      <c r="Q71" s="80">
        <v>2.5</v>
      </c>
      <c r="R71" s="79">
        <f>5-((P71+Q71)/2)</f>
        <v>2.75</v>
      </c>
    </row>
    <row r="72" spans="1:18" ht="15" customHeight="1">
      <c r="A72" s="14"/>
      <c r="B72" s="75"/>
      <c r="C72" s="31"/>
      <c r="D72" s="24">
        <f>D71</f>
        <v>35.575</v>
      </c>
      <c r="E72" s="29" t="s">
        <v>102</v>
      </c>
      <c r="F72" s="58">
        <v>233475</v>
      </c>
      <c r="G72" s="32"/>
      <c r="H72" s="40">
        <v>3</v>
      </c>
      <c r="I72" s="41">
        <v>5</v>
      </c>
      <c r="J72" s="42">
        <v>5</v>
      </c>
      <c r="K72" s="42">
        <v>5</v>
      </c>
      <c r="L72" s="42" t="s">
        <v>7</v>
      </c>
      <c r="M72" s="43">
        <v>18</v>
      </c>
      <c r="O72" s="72"/>
      <c r="P72" s="80"/>
      <c r="Q72" s="80"/>
      <c r="R72" s="79"/>
    </row>
    <row r="73" spans="1:18" ht="15" customHeight="1">
      <c r="A73" s="14"/>
      <c r="C73" s="31"/>
      <c r="D73" s="24">
        <f>D71</f>
        <v>35.575</v>
      </c>
      <c r="E73" s="28" t="s">
        <v>66</v>
      </c>
      <c r="F73" s="60">
        <v>2334468</v>
      </c>
      <c r="G73" s="22" t="s">
        <v>14</v>
      </c>
      <c r="H73" s="37">
        <v>0.8</v>
      </c>
      <c r="I73" s="38">
        <v>1</v>
      </c>
      <c r="J73" s="39">
        <v>2.25</v>
      </c>
      <c r="K73" s="39">
        <v>1.4</v>
      </c>
      <c r="L73" s="39"/>
      <c r="M73" s="63">
        <f>IF(H73=0,"0,000",SUM(H73+I73+J73)+(K74-K73)-L73)</f>
        <v>7.65</v>
      </c>
      <c r="O73" s="72"/>
      <c r="P73" s="80">
        <v>2.95</v>
      </c>
      <c r="Q73" s="80">
        <v>2.55</v>
      </c>
      <c r="R73" s="79">
        <f>5-((P73+Q73)/2)</f>
        <v>2.25</v>
      </c>
    </row>
    <row r="74" spans="1:18" ht="15" customHeight="1">
      <c r="A74" s="14"/>
      <c r="C74" s="31"/>
      <c r="D74" s="24">
        <f>D71</f>
        <v>35.575</v>
      </c>
      <c r="E74" s="29"/>
      <c r="F74" s="57"/>
      <c r="G74" s="21"/>
      <c r="H74" s="40">
        <v>3</v>
      </c>
      <c r="I74" s="41">
        <v>5</v>
      </c>
      <c r="J74" s="42">
        <v>8</v>
      </c>
      <c r="K74" s="42">
        <v>5</v>
      </c>
      <c r="L74" s="42" t="s">
        <v>7</v>
      </c>
      <c r="M74" s="43">
        <v>18</v>
      </c>
      <c r="O74" s="72"/>
      <c r="P74" s="80"/>
      <c r="Q74" s="80"/>
      <c r="R74" s="79"/>
    </row>
    <row r="75" spans="1:18" ht="15" customHeight="1">
      <c r="A75" s="14"/>
      <c r="C75" s="31"/>
      <c r="D75" s="24">
        <f>D71</f>
        <v>35.575</v>
      </c>
      <c r="E75" s="28" t="s">
        <v>67</v>
      </c>
      <c r="F75" s="60">
        <v>213127</v>
      </c>
      <c r="G75" s="22" t="s">
        <v>13</v>
      </c>
      <c r="H75" s="37">
        <v>1.05</v>
      </c>
      <c r="I75" s="38">
        <v>1.8</v>
      </c>
      <c r="J75" s="39">
        <v>2.55</v>
      </c>
      <c r="K75" s="39">
        <v>1.2</v>
      </c>
      <c r="L75" s="39"/>
      <c r="M75" s="63">
        <f>IF(H75=0,"0,000",SUM(H75+I75+J75)+(K76-K75)-L75)</f>
        <v>9.2</v>
      </c>
      <c r="O75" s="72"/>
      <c r="P75" s="80">
        <v>2.4</v>
      </c>
      <c r="Q75" s="80">
        <v>2.5</v>
      </c>
      <c r="R75" s="79">
        <f>5-((P75+Q75)/2)</f>
        <v>2.55</v>
      </c>
    </row>
    <row r="76" spans="1:18" ht="15" customHeight="1">
      <c r="A76" s="14"/>
      <c r="C76" s="31"/>
      <c r="D76" s="24">
        <f>D71</f>
        <v>35.575</v>
      </c>
      <c r="E76" s="29"/>
      <c r="F76" s="62"/>
      <c r="G76" s="21"/>
      <c r="H76" s="40">
        <v>3</v>
      </c>
      <c r="I76" s="41">
        <v>5</v>
      </c>
      <c r="J76" s="42">
        <v>8</v>
      </c>
      <c r="K76" s="42">
        <v>5</v>
      </c>
      <c r="L76" s="42" t="s">
        <v>7</v>
      </c>
      <c r="M76" s="43">
        <v>18</v>
      </c>
      <c r="O76" s="72"/>
      <c r="P76" s="80"/>
      <c r="Q76" s="80"/>
      <c r="R76" s="79"/>
    </row>
    <row r="77" spans="1:18" ht="15" customHeight="1">
      <c r="A77" s="14"/>
      <c r="C77" s="31"/>
      <c r="D77" s="24">
        <f>D71</f>
        <v>35.575</v>
      </c>
      <c r="E77" s="28"/>
      <c r="F77" s="60"/>
      <c r="G77" s="22" t="s">
        <v>15</v>
      </c>
      <c r="H77" s="37"/>
      <c r="I77" s="38"/>
      <c r="J77" s="39"/>
      <c r="K77" s="39"/>
      <c r="L77" s="39"/>
      <c r="M77" s="63" t="str">
        <f>IF(H77=0,"0,000",SUM(H77+I77+J77)+(K78-K77)-L77)</f>
        <v>0,000</v>
      </c>
      <c r="O77" s="72"/>
      <c r="P77" s="80"/>
      <c r="Q77" s="80"/>
      <c r="R77" s="79"/>
    </row>
    <row r="78" spans="1:18" ht="15" customHeight="1">
      <c r="A78" s="14"/>
      <c r="C78" s="31"/>
      <c r="D78" s="24">
        <f>D71</f>
        <v>35.575</v>
      </c>
      <c r="E78" s="29"/>
      <c r="F78" s="57"/>
      <c r="G78" s="33"/>
      <c r="H78" s="40">
        <v>3</v>
      </c>
      <c r="I78" s="41">
        <v>5</v>
      </c>
      <c r="J78" s="42">
        <v>8</v>
      </c>
      <c r="K78" s="42">
        <v>5</v>
      </c>
      <c r="L78" s="42" t="s">
        <v>7</v>
      </c>
      <c r="M78" s="43">
        <v>18</v>
      </c>
      <c r="O78" s="72"/>
      <c r="P78" s="80"/>
      <c r="Q78" s="80"/>
      <c r="R78" s="79"/>
    </row>
    <row r="79" spans="1:18" ht="15" customHeight="1">
      <c r="A79" s="14"/>
      <c r="C79" s="31"/>
      <c r="D79" s="24">
        <f>D71</f>
        <v>35.575</v>
      </c>
      <c r="E79" s="28" t="s">
        <v>68</v>
      </c>
      <c r="F79" s="60">
        <v>228241</v>
      </c>
      <c r="G79" s="22" t="s">
        <v>12</v>
      </c>
      <c r="H79" s="37">
        <v>0.9</v>
      </c>
      <c r="I79" s="38">
        <v>1.2</v>
      </c>
      <c r="J79" s="39">
        <v>2.275</v>
      </c>
      <c r="K79" s="39">
        <v>1.6</v>
      </c>
      <c r="L79" s="39"/>
      <c r="M79" s="63">
        <f>IF(H79=0,"0,000",SUM(H79+I79+J79)+(K80-K79)-L79)</f>
        <v>7.775</v>
      </c>
      <c r="O79" s="72"/>
      <c r="P79" s="80">
        <v>2.7</v>
      </c>
      <c r="Q79" s="80">
        <v>2.75</v>
      </c>
      <c r="R79" s="79">
        <f>5-((P79+Q79)/2)</f>
        <v>2.275</v>
      </c>
    </row>
    <row r="80" spans="1:18" ht="15" customHeight="1" thickBot="1">
      <c r="A80" s="14"/>
      <c r="C80" s="31"/>
      <c r="D80" s="24">
        <f>D71</f>
        <v>35.575</v>
      </c>
      <c r="E80" s="30"/>
      <c r="F80" s="61"/>
      <c r="G80" s="23"/>
      <c r="H80" s="44">
        <v>3</v>
      </c>
      <c r="I80" s="45">
        <v>5</v>
      </c>
      <c r="J80" s="46">
        <v>8</v>
      </c>
      <c r="K80" s="46">
        <v>5</v>
      </c>
      <c r="L80" s="46" t="s">
        <v>7</v>
      </c>
      <c r="M80" s="47">
        <v>18</v>
      </c>
      <c r="O80" s="72"/>
      <c r="P80" s="80"/>
      <c r="Q80" s="80"/>
      <c r="R80" s="79"/>
    </row>
    <row r="81" spans="1:18" ht="15" customHeight="1" thickBot="1">
      <c r="A81" s="25">
        <v>8</v>
      </c>
      <c r="B81" s="19" t="s">
        <v>57</v>
      </c>
      <c r="C81" s="55" t="s">
        <v>58</v>
      </c>
      <c r="D81" s="18">
        <f>M81+M87+M83+M85+M89</f>
        <v>35.400000000000006</v>
      </c>
      <c r="E81" s="27" t="s">
        <v>142</v>
      </c>
      <c r="F81" s="59" t="s">
        <v>144</v>
      </c>
      <c r="G81" s="20" t="s">
        <v>16</v>
      </c>
      <c r="H81" s="34">
        <v>1.45</v>
      </c>
      <c r="I81" s="35">
        <v>3.55</v>
      </c>
      <c r="J81" s="36">
        <v>2.7</v>
      </c>
      <c r="K81" s="36">
        <v>1.4</v>
      </c>
      <c r="L81" s="36"/>
      <c r="M81" s="48">
        <f>IF(H81=0,"0,000",SUM(H81+I81+J81)+(K82-K81)-L81)</f>
        <v>11.3</v>
      </c>
      <c r="O81" s="72"/>
      <c r="P81" s="81">
        <v>2.35</v>
      </c>
      <c r="Q81" s="81">
        <v>2.25</v>
      </c>
      <c r="R81" s="82">
        <f>5-((P81+Q81)/2)</f>
        <v>2.7</v>
      </c>
    </row>
    <row r="82" spans="1:18" ht="15" customHeight="1">
      <c r="A82" s="14"/>
      <c r="B82" s="75"/>
      <c r="C82" s="31"/>
      <c r="D82" s="24">
        <f>D81</f>
        <v>35.400000000000006</v>
      </c>
      <c r="E82" s="29" t="s">
        <v>143</v>
      </c>
      <c r="F82" s="58">
        <v>281931</v>
      </c>
      <c r="G82" s="32"/>
      <c r="H82" s="40">
        <v>3</v>
      </c>
      <c r="I82" s="41">
        <v>5</v>
      </c>
      <c r="J82" s="42">
        <v>5</v>
      </c>
      <c r="K82" s="42">
        <v>5</v>
      </c>
      <c r="L82" s="42" t="s">
        <v>7</v>
      </c>
      <c r="M82" s="43">
        <v>18</v>
      </c>
      <c r="O82" s="72"/>
      <c r="P82" s="72"/>
      <c r="Q82" s="72"/>
      <c r="R82" s="72"/>
    </row>
    <row r="83" spans="1:18" ht="15" customHeight="1">
      <c r="A83" s="14"/>
      <c r="C83" s="31"/>
      <c r="D83" s="24">
        <f>D81</f>
        <v>35.400000000000006</v>
      </c>
      <c r="E83" s="28" t="s">
        <v>145</v>
      </c>
      <c r="F83" s="60">
        <v>281212</v>
      </c>
      <c r="G83" s="22" t="s">
        <v>14</v>
      </c>
      <c r="H83" s="37">
        <v>1.65</v>
      </c>
      <c r="I83" s="38">
        <v>1.4</v>
      </c>
      <c r="J83" s="39">
        <v>1.825</v>
      </c>
      <c r="K83" s="39">
        <v>1.1</v>
      </c>
      <c r="L83" s="39"/>
      <c r="M83" s="63">
        <f>IF(H83=0,"0,000",SUM(H83+I83+J83)+(K84-K83)-L83)</f>
        <v>8.775</v>
      </c>
      <c r="O83" s="72"/>
      <c r="P83" s="86">
        <v>3.35</v>
      </c>
      <c r="Q83" s="86">
        <v>3</v>
      </c>
      <c r="R83" s="85">
        <f>5-((P83+Q83)/2)</f>
        <v>1.8250000000000002</v>
      </c>
    </row>
    <row r="84" spans="1:18" ht="15" customHeight="1">
      <c r="A84" s="14"/>
      <c r="C84" s="31"/>
      <c r="D84" s="24">
        <f>D81</f>
        <v>35.400000000000006</v>
      </c>
      <c r="E84" s="29"/>
      <c r="F84" s="57"/>
      <c r="G84" s="21"/>
      <c r="H84" s="40">
        <v>3</v>
      </c>
      <c r="I84" s="41">
        <v>5</v>
      </c>
      <c r="J84" s="42">
        <v>8</v>
      </c>
      <c r="K84" s="42">
        <v>5</v>
      </c>
      <c r="L84" s="42" t="s">
        <v>7</v>
      </c>
      <c r="M84" s="43">
        <v>18</v>
      </c>
      <c r="O84" s="72"/>
      <c r="P84" s="72"/>
      <c r="Q84" s="72"/>
      <c r="R84" s="72"/>
    </row>
    <row r="85" spans="1:18" ht="15" customHeight="1">
      <c r="A85" s="14"/>
      <c r="C85" s="31"/>
      <c r="D85" s="24">
        <f>D81</f>
        <v>35.400000000000006</v>
      </c>
      <c r="E85" s="28"/>
      <c r="F85" s="60"/>
      <c r="G85" s="22" t="s">
        <v>13</v>
      </c>
      <c r="H85" s="37"/>
      <c r="I85" s="38"/>
      <c r="J85" s="39"/>
      <c r="K85" s="39"/>
      <c r="L85" s="39"/>
      <c r="M85" s="63" t="str">
        <f>IF(H85=0,"0,000",SUM(H85+I85+J85)+(K86-K85)-L85)</f>
        <v>0,000</v>
      </c>
      <c r="O85" s="72"/>
      <c r="P85" s="72"/>
      <c r="Q85" s="72"/>
      <c r="R85" s="72"/>
    </row>
    <row r="86" spans="1:18" ht="15" customHeight="1">
      <c r="A86" s="14"/>
      <c r="C86" s="31"/>
      <c r="D86" s="24">
        <f>D81</f>
        <v>35.400000000000006</v>
      </c>
      <c r="E86" s="29"/>
      <c r="F86" s="62"/>
      <c r="G86" s="21"/>
      <c r="H86" s="40">
        <v>3</v>
      </c>
      <c r="I86" s="41">
        <v>5</v>
      </c>
      <c r="J86" s="42">
        <v>8</v>
      </c>
      <c r="K86" s="42">
        <v>5</v>
      </c>
      <c r="L86" s="42" t="s">
        <v>7</v>
      </c>
      <c r="M86" s="43">
        <v>18</v>
      </c>
      <c r="O86" s="72"/>
      <c r="P86" s="72"/>
      <c r="Q86" s="72"/>
      <c r="R86" s="72"/>
    </row>
    <row r="87" spans="1:18" ht="15" customHeight="1">
      <c r="A87" s="14"/>
      <c r="C87" s="31"/>
      <c r="D87" s="24">
        <f>D81</f>
        <v>35.400000000000006</v>
      </c>
      <c r="E87" s="28" t="s">
        <v>146</v>
      </c>
      <c r="F87" s="60">
        <v>281207</v>
      </c>
      <c r="G87" s="22" t="s">
        <v>15</v>
      </c>
      <c r="H87" s="37">
        <v>1.35</v>
      </c>
      <c r="I87" s="38">
        <v>1</v>
      </c>
      <c r="J87" s="39">
        <v>1.75</v>
      </c>
      <c r="K87" s="39">
        <v>1.6</v>
      </c>
      <c r="L87" s="39"/>
      <c r="M87" s="63">
        <f>IF(H87=0,"0,000",SUM(H87+I87+J87)+(K88-K87)-L87)</f>
        <v>7.5</v>
      </c>
      <c r="O87" s="72"/>
      <c r="P87" s="86">
        <v>3.3</v>
      </c>
      <c r="Q87" s="86">
        <v>3.2</v>
      </c>
      <c r="R87" s="85">
        <f>5-((P87+Q87)/2)</f>
        <v>1.75</v>
      </c>
    </row>
    <row r="88" spans="1:18" ht="15" customHeight="1">
      <c r="A88" s="14"/>
      <c r="C88" s="31"/>
      <c r="D88" s="24">
        <f>D81</f>
        <v>35.400000000000006</v>
      </c>
      <c r="E88" s="29" t="s">
        <v>147</v>
      </c>
      <c r="F88" s="58">
        <v>281206</v>
      </c>
      <c r="G88" s="33"/>
      <c r="H88" s="40">
        <v>3</v>
      </c>
      <c r="I88" s="41">
        <v>5</v>
      </c>
      <c r="J88" s="42">
        <v>8</v>
      </c>
      <c r="K88" s="42">
        <v>5</v>
      </c>
      <c r="L88" s="42" t="s">
        <v>7</v>
      </c>
      <c r="M88" s="43">
        <v>18</v>
      </c>
      <c r="O88" s="72"/>
      <c r="P88" s="72"/>
      <c r="Q88" s="72"/>
      <c r="R88" s="72"/>
    </row>
    <row r="89" spans="1:18" ht="15" customHeight="1">
      <c r="A89" s="14"/>
      <c r="C89" s="31"/>
      <c r="D89" s="24">
        <f>D81</f>
        <v>35.400000000000006</v>
      </c>
      <c r="E89" s="28" t="s">
        <v>146</v>
      </c>
      <c r="F89" s="60">
        <v>281207</v>
      </c>
      <c r="G89" s="22" t="s">
        <v>12</v>
      </c>
      <c r="H89" s="37">
        <v>1.3</v>
      </c>
      <c r="I89" s="38">
        <v>1.25</v>
      </c>
      <c r="J89" s="39">
        <v>1.825</v>
      </c>
      <c r="K89" s="39">
        <v>1.55</v>
      </c>
      <c r="L89" s="39"/>
      <c r="M89" s="63">
        <f>IF(H89=0,"0,000",SUM(H89+I89+J89)+(K90-K89)-L89)</f>
        <v>7.825</v>
      </c>
      <c r="O89" s="72"/>
      <c r="P89" s="86">
        <v>3.35</v>
      </c>
      <c r="Q89" s="86">
        <v>3</v>
      </c>
      <c r="R89" s="85">
        <f>5-((P89+Q89)/2)</f>
        <v>1.8250000000000002</v>
      </c>
    </row>
    <row r="90" spans="1:18" ht="15" customHeight="1" thickBot="1">
      <c r="A90" s="14"/>
      <c r="C90" s="31"/>
      <c r="D90" s="24">
        <f>D81</f>
        <v>35.400000000000006</v>
      </c>
      <c r="E90" s="30"/>
      <c r="F90" s="61"/>
      <c r="G90" s="23"/>
      <c r="H90" s="44">
        <v>3</v>
      </c>
      <c r="I90" s="45">
        <v>5</v>
      </c>
      <c r="J90" s="46">
        <v>8</v>
      </c>
      <c r="K90" s="46">
        <v>5</v>
      </c>
      <c r="L90" s="46" t="s">
        <v>7</v>
      </c>
      <c r="M90" s="47">
        <v>18</v>
      </c>
      <c r="O90" s="72"/>
      <c r="P90" s="72"/>
      <c r="Q90" s="72"/>
      <c r="R90" s="72"/>
    </row>
    <row r="91" spans="1:18" ht="15" customHeight="1" thickBot="1">
      <c r="A91" s="25">
        <v>9</v>
      </c>
      <c r="B91" s="19" t="s">
        <v>152</v>
      </c>
      <c r="C91" s="55" t="s">
        <v>153</v>
      </c>
      <c r="D91" s="18">
        <f>M91+M97+M93+M95+M99</f>
        <v>33.099999999999994</v>
      </c>
      <c r="E91" s="27" t="s">
        <v>166</v>
      </c>
      <c r="F91" s="59" t="s">
        <v>182</v>
      </c>
      <c r="G91" s="20" t="s">
        <v>16</v>
      </c>
      <c r="H91" s="34">
        <v>1</v>
      </c>
      <c r="I91" s="35">
        <v>3.7</v>
      </c>
      <c r="J91" s="36">
        <v>2.675</v>
      </c>
      <c r="K91" s="36">
        <v>1.15</v>
      </c>
      <c r="L91" s="36"/>
      <c r="M91" s="48">
        <f>IF(H91=0,"0,000",SUM(H91+I91+J91)+(K92-K91)-L91)</f>
        <v>11.225</v>
      </c>
      <c r="O91" s="72"/>
      <c r="P91" s="83">
        <v>2.2</v>
      </c>
      <c r="Q91" s="83">
        <v>2.45</v>
      </c>
      <c r="R91" s="84">
        <f>5-((P91+Q91)/2)</f>
        <v>2.675</v>
      </c>
    </row>
    <row r="92" spans="1:18" ht="15" customHeight="1">
      <c r="A92" s="14"/>
      <c r="B92" s="88"/>
      <c r="C92" s="31"/>
      <c r="D92" s="24">
        <f>D91</f>
        <v>33.099999999999994</v>
      </c>
      <c r="E92" s="29" t="s">
        <v>167</v>
      </c>
      <c r="F92" s="58">
        <v>246344</v>
      </c>
      <c r="G92" s="32"/>
      <c r="H92" s="40">
        <v>3</v>
      </c>
      <c r="I92" s="41">
        <v>5</v>
      </c>
      <c r="J92" s="42">
        <v>5</v>
      </c>
      <c r="K92" s="42">
        <v>5</v>
      </c>
      <c r="L92" s="42" t="s">
        <v>7</v>
      </c>
      <c r="M92" s="43">
        <v>18</v>
      </c>
      <c r="O92" s="72"/>
      <c r="P92" s="80"/>
      <c r="Q92" s="80"/>
      <c r="R92" s="79"/>
    </row>
    <row r="93" spans="1:18" ht="15" customHeight="1">
      <c r="A93" s="14"/>
      <c r="B93" s="72"/>
      <c r="C93" s="31"/>
      <c r="D93" s="24">
        <f>D91</f>
        <v>33.099999999999994</v>
      </c>
      <c r="E93" s="28" t="s">
        <v>168</v>
      </c>
      <c r="F93" s="60">
        <v>246336</v>
      </c>
      <c r="G93" s="22" t="s">
        <v>14</v>
      </c>
      <c r="H93" s="37">
        <v>0.9</v>
      </c>
      <c r="I93" s="38">
        <v>1.3</v>
      </c>
      <c r="J93" s="39">
        <v>1.75</v>
      </c>
      <c r="K93" s="39">
        <v>1.3</v>
      </c>
      <c r="L93" s="39"/>
      <c r="M93" s="63">
        <f>IF(H93=0,"0,000",SUM(H93+I93+J93)+(K94-K93)-L93)</f>
        <v>7.65</v>
      </c>
      <c r="O93" s="72"/>
      <c r="P93" s="80">
        <v>3.2</v>
      </c>
      <c r="Q93" s="80">
        <v>3.3</v>
      </c>
      <c r="R93" s="79">
        <f>5-((P93+Q93)/2)</f>
        <v>1.75</v>
      </c>
    </row>
    <row r="94" spans="1:18" ht="15" customHeight="1">
      <c r="A94" s="14"/>
      <c r="C94" s="31"/>
      <c r="D94" s="24">
        <f>D91</f>
        <v>33.099999999999994</v>
      </c>
      <c r="E94" s="29"/>
      <c r="F94" s="57"/>
      <c r="G94" s="21"/>
      <c r="H94" s="40">
        <v>3</v>
      </c>
      <c r="I94" s="41">
        <v>5</v>
      </c>
      <c r="J94" s="42">
        <v>8</v>
      </c>
      <c r="K94" s="42">
        <v>5</v>
      </c>
      <c r="L94" s="42" t="s">
        <v>7</v>
      </c>
      <c r="M94" s="43">
        <v>18</v>
      </c>
      <c r="O94" s="72"/>
      <c r="P94" s="80"/>
      <c r="Q94" s="80"/>
      <c r="R94" s="79"/>
    </row>
    <row r="95" spans="1:18" ht="15" customHeight="1">
      <c r="A95" s="14"/>
      <c r="C95" s="31"/>
      <c r="D95" s="24">
        <f>D91</f>
        <v>33.099999999999994</v>
      </c>
      <c r="E95" s="28" t="s">
        <v>169</v>
      </c>
      <c r="F95" s="60">
        <v>210566</v>
      </c>
      <c r="G95" s="22" t="s">
        <v>13</v>
      </c>
      <c r="H95" s="37">
        <v>0.6</v>
      </c>
      <c r="I95" s="38">
        <v>2</v>
      </c>
      <c r="J95" s="39">
        <v>1.425</v>
      </c>
      <c r="K95" s="39">
        <v>1.5</v>
      </c>
      <c r="L95" s="39"/>
      <c r="M95" s="63">
        <f>IF(H95=0,"0,000",SUM(H95+I95+J95)+(K96-K95)-L95)</f>
        <v>7.525</v>
      </c>
      <c r="O95" s="72"/>
      <c r="P95" s="80">
        <v>3.65</v>
      </c>
      <c r="Q95" s="80">
        <v>3.5</v>
      </c>
      <c r="R95" s="79">
        <f>5-((P95+Q95)/2)</f>
        <v>1.4249999999999998</v>
      </c>
    </row>
    <row r="96" spans="1:18" ht="15" customHeight="1">
      <c r="A96" s="14"/>
      <c r="C96" s="31"/>
      <c r="D96" s="24">
        <f>D91</f>
        <v>33.099999999999994</v>
      </c>
      <c r="E96" s="29"/>
      <c r="F96" s="62"/>
      <c r="G96" s="21"/>
      <c r="H96" s="40">
        <v>3</v>
      </c>
      <c r="I96" s="41">
        <v>5</v>
      </c>
      <c r="J96" s="42">
        <v>8</v>
      </c>
      <c r="K96" s="42">
        <v>5</v>
      </c>
      <c r="L96" s="42" t="s">
        <v>7</v>
      </c>
      <c r="M96" s="43">
        <v>18</v>
      </c>
      <c r="O96" s="72"/>
      <c r="P96" s="80"/>
      <c r="Q96" s="80"/>
      <c r="R96" s="79"/>
    </row>
    <row r="97" spans="1:18" ht="15" customHeight="1">
      <c r="A97" s="14"/>
      <c r="C97" s="31"/>
      <c r="D97" s="24">
        <f>D91</f>
        <v>33.099999999999994</v>
      </c>
      <c r="E97" s="28"/>
      <c r="F97" s="60"/>
      <c r="G97" s="22" t="s">
        <v>15</v>
      </c>
      <c r="H97" s="37"/>
      <c r="I97" s="38"/>
      <c r="J97" s="39"/>
      <c r="K97" s="39"/>
      <c r="L97" s="39"/>
      <c r="M97" s="63" t="str">
        <f>IF(H97=0,"0,000",SUM(H97+I97+J97)+(K98-K97)-L97)</f>
        <v>0,000</v>
      </c>
      <c r="O97" s="72"/>
      <c r="P97" s="80"/>
      <c r="Q97" s="80"/>
      <c r="R97" s="79"/>
    </row>
    <row r="98" spans="1:18" ht="15" customHeight="1">
      <c r="A98" s="14"/>
      <c r="C98" s="31"/>
      <c r="D98" s="24">
        <f>D91</f>
        <v>33.099999999999994</v>
      </c>
      <c r="E98" s="29"/>
      <c r="F98" s="57"/>
      <c r="G98" s="33"/>
      <c r="H98" s="40">
        <v>3</v>
      </c>
      <c r="I98" s="41">
        <v>5</v>
      </c>
      <c r="J98" s="42">
        <v>8</v>
      </c>
      <c r="K98" s="42">
        <v>5</v>
      </c>
      <c r="L98" s="42" t="s">
        <v>7</v>
      </c>
      <c r="M98" s="43">
        <v>18</v>
      </c>
      <c r="O98" s="72"/>
      <c r="P98" s="80"/>
      <c r="Q98" s="80"/>
      <c r="R98" s="79"/>
    </row>
    <row r="99" spans="1:18" ht="15" customHeight="1">
      <c r="A99" s="14"/>
      <c r="C99" s="31"/>
      <c r="D99" s="24">
        <f>D91</f>
        <v>33.099999999999994</v>
      </c>
      <c r="E99" s="28" t="s">
        <v>170</v>
      </c>
      <c r="F99" s="60">
        <v>246344</v>
      </c>
      <c r="G99" s="22" t="s">
        <v>12</v>
      </c>
      <c r="H99" s="37">
        <v>0.7</v>
      </c>
      <c r="I99" s="38">
        <v>1.3</v>
      </c>
      <c r="J99" s="39">
        <v>1.3</v>
      </c>
      <c r="K99" s="39">
        <v>1.6</v>
      </c>
      <c r="L99" s="39"/>
      <c r="M99" s="63">
        <f>IF(H99=0,"0,000",SUM(H99+I99+J99)+(K100-K99)-L99)</f>
        <v>6.699999999999999</v>
      </c>
      <c r="O99" s="72"/>
      <c r="P99" s="80">
        <v>3.7</v>
      </c>
      <c r="Q99" s="80">
        <v>3.7</v>
      </c>
      <c r="R99" s="79">
        <f>5-((P99+Q99)/2)</f>
        <v>1.2999999999999998</v>
      </c>
    </row>
    <row r="100" spans="1:18" ht="15" customHeight="1" thickBot="1">
      <c r="A100" s="14"/>
      <c r="C100" s="31"/>
      <c r="D100" s="24">
        <f>D91</f>
        <v>33.099999999999994</v>
      </c>
      <c r="E100" s="30"/>
      <c r="F100" s="61"/>
      <c r="G100" s="23"/>
      <c r="H100" s="44">
        <v>3</v>
      </c>
      <c r="I100" s="45">
        <v>5</v>
      </c>
      <c r="J100" s="46">
        <v>8</v>
      </c>
      <c r="K100" s="46">
        <v>5</v>
      </c>
      <c r="L100" s="46" t="s">
        <v>7</v>
      </c>
      <c r="M100" s="47">
        <v>18</v>
      </c>
      <c r="O100" s="72"/>
      <c r="P100" s="80"/>
      <c r="Q100" s="80"/>
      <c r="R100" s="79"/>
    </row>
    <row r="101" spans="1:18" ht="15" customHeight="1" thickBot="1">
      <c r="A101" s="25">
        <v>10</v>
      </c>
      <c r="B101" s="19" t="s">
        <v>53</v>
      </c>
      <c r="C101" s="55" t="s">
        <v>52</v>
      </c>
      <c r="D101" s="18">
        <f>M101+M107+M103+M105+M109</f>
        <v>32.375</v>
      </c>
      <c r="E101" s="27" t="s">
        <v>96</v>
      </c>
      <c r="F101" s="59" t="s">
        <v>97</v>
      </c>
      <c r="G101" s="20" t="s">
        <v>16</v>
      </c>
      <c r="H101" s="34">
        <v>0.85</v>
      </c>
      <c r="I101" s="35">
        <v>3.85</v>
      </c>
      <c r="J101" s="36">
        <v>1.675</v>
      </c>
      <c r="K101" s="36">
        <v>1.25</v>
      </c>
      <c r="L101" s="36"/>
      <c r="M101" s="48">
        <f>IF(H101=0,"0,000",SUM(H101+I101+J101)+(K102-K101)-L101)</f>
        <v>10.125</v>
      </c>
      <c r="O101" s="72"/>
      <c r="P101" s="80">
        <v>3.35</v>
      </c>
      <c r="Q101" s="80">
        <v>3.3</v>
      </c>
      <c r="R101" s="79">
        <f>5-((P101+Q101)/2)</f>
        <v>1.6749999999999998</v>
      </c>
    </row>
    <row r="102" spans="1:18" ht="15" customHeight="1">
      <c r="A102" s="14"/>
      <c r="B102" s="75"/>
      <c r="C102" s="31"/>
      <c r="D102" s="24">
        <f>D101</f>
        <v>32.375</v>
      </c>
      <c r="E102" s="29" t="s">
        <v>98</v>
      </c>
      <c r="F102" s="58">
        <v>281523</v>
      </c>
      <c r="G102" s="32"/>
      <c r="H102" s="40">
        <v>3</v>
      </c>
      <c r="I102" s="41">
        <v>5</v>
      </c>
      <c r="J102" s="42">
        <v>5</v>
      </c>
      <c r="K102" s="42">
        <v>5</v>
      </c>
      <c r="L102" s="42" t="s">
        <v>7</v>
      </c>
      <c r="M102" s="43">
        <v>18</v>
      </c>
      <c r="O102" s="72"/>
      <c r="P102" s="80"/>
      <c r="Q102" s="80"/>
      <c r="R102" s="79"/>
    </row>
    <row r="103" spans="1:18" ht="15" customHeight="1">
      <c r="A103" s="14"/>
      <c r="C103" s="31"/>
      <c r="D103" s="24">
        <f>D101</f>
        <v>32.375</v>
      </c>
      <c r="E103" s="28" t="s">
        <v>70</v>
      </c>
      <c r="F103" s="60">
        <v>281523</v>
      </c>
      <c r="G103" s="22" t="s">
        <v>14</v>
      </c>
      <c r="H103" s="37">
        <v>1.1</v>
      </c>
      <c r="I103" s="38">
        <v>1.9</v>
      </c>
      <c r="J103" s="39">
        <v>1.5</v>
      </c>
      <c r="K103" s="39">
        <v>1.4</v>
      </c>
      <c r="L103" s="39"/>
      <c r="M103" s="63">
        <f>IF(H103=0,"0,000",SUM(H103+I103+J103)+(K104-K103)-L103)</f>
        <v>8.1</v>
      </c>
      <c r="O103" s="72"/>
      <c r="P103" s="80">
        <v>3.5</v>
      </c>
      <c r="Q103" s="80">
        <v>3.5</v>
      </c>
      <c r="R103" s="79">
        <f>5-((P103+Q103)/2)</f>
        <v>1.5</v>
      </c>
    </row>
    <row r="104" spans="1:18" ht="15" customHeight="1">
      <c r="A104" s="14"/>
      <c r="C104" s="31"/>
      <c r="D104" s="24">
        <f>D101</f>
        <v>32.375</v>
      </c>
      <c r="E104" s="29"/>
      <c r="F104" s="57"/>
      <c r="G104" s="21"/>
      <c r="H104" s="40">
        <v>3</v>
      </c>
      <c r="I104" s="41">
        <v>5</v>
      </c>
      <c r="J104" s="42">
        <v>8</v>
      </c>
      <c r="K104" s="42">
        <v>5</v>
      </c>
      <c r="L104" s="42" t="s">
        <v>7</v>
      </c>
      <c r="M104" s="43">
        <v>18</v>
      </c>
      <c r="O104" s="72"/>
      <c r="P104" s="80"/>
      <c r="Q104" s="80"/>
      <c r="R104" s="79"/>
    </row>
    <row r="105" spans="1:18" ht="15" customHeight="1">
      <c r="A105" s="14"/>
      <c r="C105" s="31"/>
      <c r="D105" s="24">
        <f>D101</f>
        <v>32.375</v>
      </c>
      <c r="E105" s="28"/>
      <c r="F105" s="60"/>
      <c r="G105" s="22" t="s">
        <v>13</v>
      </c>
      <c r="H105" s="37"/>
      <c r="I105" s="38"/>
      <c r="J105" s="39"/>
      <c r="K105" s="39"/>
      <c r="L105" s="39"/>
      <c r="M105" s="63" t="str">
        <f>IF(H105=0,"0,000",SUM(H105+I105+J105)+(K106-K105)-L105)</f>
        <v>0,000</v>
      </c>
      <c r="O105" s="72"/>
      <c r="P105" s="80"/>
      <c r="Q105" s="80"/>
      <c r="R105" s="79"/>
    </row>
    <row r="106" spans="1:18" ht="15" customHeight="1">
      <c r="A106" s="14"/>
      <c r="C106" s="31"/>
      <c r="D106" s="24">
        <f>D101</f>
        <v>32.375</v>
      </c>
      <c r="E106" s="29"/>
      <c r="F106" s="62"/>
      <c r="G106" s="21"/>
      <c r="H106" s="40">
        <v>3</v>
      </c>
      <c r="I106" s="41">
        <v>5</v>
      </c>
      <c r="J106" s="42">
        <v>8</v>
      </c>
      <c r="K106" s="42">
        <v>5</v>
      </c>
      <c r="L106" s="42" t="s">
        <v>7</v>
      </c>
      <c r="M106" s="43">
        <v>18</v>
      </c>
      <c r="O106" s="72"/>
      <c r="P106" s="80"/>
      <c r="Q106" s="80"/>
      <c r="R106" s="79"/>
    </row>
    <row r="107" spans="1:18" ht="15" customHeight="1">
      <c r="A107" s="14"/>
      <c r="C107" s="31"/>
      <c r="D107" s="24">
        <f>D101</f>
        <v>32.375</v>
      </c>
      <c r="E107" s="28" t="s">
        <v>69</v>
      </c>
      <c r="F107" s="60">
        <v>281522</v>
      </c>
      <c r="G107" s="22" t="s">
        <v>15</v>
      </c>
      <c r="H107" s="37">
        <v>1.2</v>
      </c>
      <c r="I107" s="38">
        <v>1.5</v>
      </c>
      <c r="J107" s="39">
        <v>1.825</v>
      </c>
      <c r="K107" s="39">
        <v>2.1</v>
      </c>
      <c r="L107" s="39"/>
      <c r="M107" s="63">
        <f>IF(H107=0,"0,000",SUM(H107+I107+J107)+(K108-K107)-L107)</f>
        <v>7.425000000000001</v>
      </c>
      <c r="O107" s="72"/>
      <c r="P107" s="80">
        <v>3.3</v>
      </c>
      <c r="Q107" s="80">
        <v>3.05</v>
      </c>
      <c r="R107" s="79">
        <f>5-((P107+Q107)/2)</f>
        <v>1.8250000000000002</v>
      </c>
    </row>
    <row r="108" spans="1:18" ht="15" customHeight="1">
      <c r="A108" s="14"/>
      <c r="C108" s="31"/>
      <c r="D108" s="24">
        <f>D101</f>
        <v>32.375</v>
      </c>
      <c r="E108" s="29" t="s">
        <v>71</v>
      </c>
      <c r="F108" s="58">
        <v>261525</v>
      </c>
      <c r="G108" s="33"/>
      <c r="H108" s="40">
        <v>3</v>
      </c>
      <c r="I108" s="41">
        <v>5</v>
      </c>
      <c r="J108" s="42">
        <v>8</v>
      </c>
      <c r="K108" s="42">
        <v>5</v>
      </c>
      <c r="L108" s="42" t="s">
        <v>7</v>
      </c>
      <c r="M108" s="43">
        <v>18</v>
      </c>
      <c r="O108" s="72"/>
      <c r="P108" s="80"/>
      <c r="Q108" s="80"/>
      <c r="R108" s="79"/>
    </row>
    <row r="109" spans="1:18" ht="15" customHeight="1">
      <c r="A109" s="14"/>
      <c r="C109" s="31"/>
      <c r="D109" s="24">
        <f>D101</f>
        <v>32.375</v>
      </c>
      <c r="E109" s="28" t="s">
        <v>69</v>
      </c>
      <c r="F109" s="60">
        <v>281522</v>
      </c>
      <c r="G109" s="22" t="s">
        <v>12</v>
      </c>
      <c r="H109" s="37">
        <v>0.6</v>
      </c>
      <c r="I109" s="38">
        <v>1.2</v>
      </c>
      <c r="J109" s="39">
        <v>1.475</v>
      </c>
      <c r="K109" s="39">
        <v>1.55</v>
      </c>
      <c r="L109" s="39"/>
      <c r="M109" s="63">
        <f>IF(H109=0,"0,000",SUM(H109+I109+J109)+(K110-K109)-L109)</f>
        <v>6.725</v>
      </c>
      <c r="O109" s="72"/>
      <c r="P109" s="80">
        <v>3.65</v>
      </c>
      <c r="Q109" s="80">
        <v>3.4</v>
      </c>
      <c r="R109" s="79">
        <f>5-((P109+Q109)/2)</f>
        <v>1.475</v>
      </c>
    </row>
    <row r="110" spans="1:18" ht="15" customHeight="1" thickBot="1">
      <c r="A110" s="14"/>
      <c r="C110" s="31"/>
      <c r="D110" s="24">
        <f>D101</f>
        <v>32.375</v>
      </c>
      <c r="E110" s="30"/>
      <c r="F110" s="61"/>
      <c r="G110" s="23"/>
      <c r="H110" s="44">
        <v>3</v>
      </c>
      <c r="I110" s="45">
        <v>5</v>
      </c>
      <c r="J110" s="46">
        <v>8</v>
      </c>
      <c r="K110" s="46">
        <v>5</v>
      </c>
      <c r="L110" s="46" t="s">
        <v>7</v>
      </c>
      <c r="M110" s="47">
        <v>18</v>
      </c>
      <c r="O110" s="72"/>
      <c r="P110" s="80"/>
      <c r="Q110" s="80"/>
      <c r="R110" s="79"/>
    </row>
    <row r="111" spans="1:18" ht="15" customHeight="1" thickBot="1">
      <c r="A111" s="25">
        <v>11</v>
      </c>
      <c r="B111" s="19" t="s">
        <v>155</v>
      </c>
      <c r="C111" s="55" t="s">
        <v>35</v>
      </c>
      <c r="D111" s="18">
        <f>M111+M117+M113+M115+M119</f>
        <v>31.725</v>
      </c>
      <c r="E111" s="27" t="s">
        <v>161</v>
      </c>
      <c r="F111" s="59" t="s">
        <v>181</v>
      </c>
      <c r="G111" s="20" t="s">
        <v>16</v>
      </c>
      <c r="H111" s="34">
        <v>0.8</v>
      </c>
      <c r="I111" s="35">
        <v>3.7</v>
      </c>
      <c r="J111" s="36">
        <v>2.75</v>
      </c>
      <c r="K111" s="36">
        <v>1.2</v>
      </c>
      <c r="L111" s="36"/>
      <c r="M111" s="48">
        <f>IF(H111=0,"0,000",SUM(H111+I111+J111)+(K112-K111)-L111)</f>
        <v>11.05</v>
      </c>
      <c r="O111" s="72"/>
      <c r="P111" s="81">
        <v>2.5</v>
      </c>
      <c r="Q111" s="81">
        <v>2</v>
      </c>
      <c r="R111" s="82">
        <f>5-((P111+Q111)/2)</f>
        <v>2.75</v>
      </c>
    </row>
    <row r="112" spans="1:18" ht="15" customHeight="1">
      <c r="A112" s="14"/>
      <c r="B112" s="75"/>
      <c r="C112" s="31"/>
      <c r="D112" s="24">
        <f>D111</f>
        <v>31.725</v>
      </c>
      <c r="E112" s="29" t="s">
        <v>162</v>
      </c>
      <c r="F112" s="58">
        <v>274282</v>
      </c>
      <c r="G112" s="32"/>
      <c r="H112" s="40">
        <v>3</v>
      </c>
      <c r="I112" s="41">
        <v>5</v>
      </c>
      <c r="J112" s="42">
        <v>5</v>
      </c>
      <c r="K112" s="42">
        <v>5</v>
      </c>
      <c r="L112" s="42" t="s">
        <v>7</v>
      </c>
      <c r="M112" s="43">
        <v>18</v>
      </c>
      <c r="O112" s="72"/>
      <c r="P112" s="72"/>
      <c r="Q112" s="72"/>
      <c r="R112" s="72"/>
    </row>
    <row r="113" spans="1:18" ht="15" customHeight="1">
      <c r="A113" s="14"/>
      <c r="C113" s="31"/>
      <c r="D113" s="24">
        <f>D111</f>
        <v>31.725</v>
      </c>
      <c r="E113" s="28" t="s">
        <v>163</v>
      </c>
      <c r="F113" s="60">
        <v>258459</v>
      </c>
      <c r="G113" s="22" t="s">
        <v>14</v>
      </c>
      <c r="H113" s="37">
        <v>0.5</v>
      </c>
      <c r="I113" s="38">
        <v>1.1</v>
      </c>
      <c r="J113" s="39">
        <v>1.95</v>
      </c>
      <c r="K113" s="39">
        <v>1.4</v>
      </c>
      <c r="L113" s="39">
        <v>0.1</v>
      </c>
      <c r="M113" s="63">
        <f>IF(H113=0,"0,000",SUM(H113+I113+J113)+(K114-K113)-L113)</f>
        <v>7.050000000000001</v>
      </c>
      <c r="O113" s="72"/>
      <c r="P113" s="86">
        <v>3.1</v>
      </c>
      <c r="Q113" s="86">
        <v>3</v>
      </c>
      <c r="R113" s="85">
        <f>5-((P113+Q113)/2)</f>
        <v>1.9500000000000002</v>
      </c>
    </row>
    <row r="114" spans="1:18" ht="15" customHeight="1">
      <c r="A114" s="14"/>
      <c r="C114" s="31"/>
      <c r="D114" s="24">
        <f>D111</f>
        <v>31.725</v>
      </c>
      <c r="E114" s="29"/>
      <c r="F114" s="57"/>
      <c r="G114" s="21"/>
      <c r="H114" s="40">
        <v>3</v>
      </c>
      <c r="I114" s="41">
        <v>5</v>
      </c>
      <c r="J114" s="42">
        <v>8</v>
      </c>
      <c r="K114" s="42">
        <v>5</v>
      </c>
      <c r="L114" s="42" t="s">
        <v>7</v>
      </c>
      <c r="M114" s="43">
        <v>18</v>
      </c>
      <c r="O114" s="72"/>
      <c r="P114" s="72"/>
      <c r="Q114" s="72"/>
      <c r="R114" s="72"/>
    </row>
    <row r="115" spans="1:18" ht="15" customHeight="1">
      <c r="A115" s="14"/>
      <c r="C115" s="31"/>
      <c r="D115" s="24">
        <f>D111</f>
        <v>31.725</v>
      </c>
      <c r="E115" s="28" t="s">
        <v>165</v>
      </c>
      <c r="F115" s="60">
        <v>258462</v>
      </c>
      <c r="G115" s="22" t="s">
        <v>13</v>
      </c>
      <c r="H115" s="37">
        <v>0.4</v>
      </c>
      <c r="I115" s="38">
        <v>1.2</v>
      </c>
      <c r="J115" s="39">
        <v>2.175</v>
      </c>
      <c r="K115" s="39">
        <v>1.8</v>
      </c>
      <c r="L115" s="39"/>
      <c r="M115" s="63">
        <f>IF(H115=0,"0,000",SUM(H115+I115+J115)+(K116-K115)-L115)</f>
        <v>6.975</v>
      </c>
      <c r="O115" s="72"/>
      <c r="P115" s="86">
        <v>2.65</v>
      </c>
      <c r="Q115" s="86">
        <v>3</v>
      </c>
      <c r="R115" s="85">
        <f>5-((P115+Q115)/2)</f>
        <v>2.175</v>
      </c>
    </row>
    <row r="116" spans="1:18" ht="15" customHeight="1">
      <c r="A116" s="14"/>
      <c r="C116" s="31"/>
      <c r="D116" s="24">
        <f>D111</f>
        <v>31.725</v>
      </c>
      <c r="E116" s="29"/>
      <c r="F116" s="62"/>
      <c r="G116" s="21"/>
      <c r="H116" s="40">
        <v>3</v>
      </c>
      <c r="I116" s="41">
        <v>5</v>
      </c>
      <c r="J116" s="42">
        <v>8</v>
      </c>
      <c r="K116" s="42">
        <v>5</v>
      </c>
      <c r="L116" s="42" t="s">
        <v>7</v>
      </c>
      <c r="M116" s="43">
        <v>18</v>
      </c>
      <c r="O116" s="72"/>
      <c r="P116" s="72"/>
      <c r="Q116" s="72"/>
      <c r="R116" s="72"/>
    </row>
    <row r="117" spans="1:18" ht="15" customHeight="1">
      <c r="A117" s="14"/>
      <c r="C117" s="31"/>
      <c r="D117" s="24">
        <f>D111</f>
        <v>31.725</v>
      </c>
      <c r="E117" s="28" t="s">
        <v>162</v>
      </c>
      <c r="F117" s="68">
        <v>274282</v>
      </c>
      <c r="G117" s="22" t="s">
        <v>15</v>
      </c>
      <c r="H117" s="37">
        <v>0.6</v>
      </c>
      <c r="I117" s="38">
        <v>1.1</v>
      </c>
      <c r="J117" s="39">
        <v>1.7</v>
      </c>
      <c r="K117" s="39">
        <v>1.75</v>
      </c>
      <c r="L117" s="39"/>
      <c r="M117" s="63">
        <f>IF(H117=0,"0,000",SUM(H117+I117+J117)+(K118-K117)-L117)</f>
        <v>6.65</v>
      </c>
      <c r="O117" s="72"/>
      <c r="P117" s="86">
        <v>3.6</v>
      </c>
      <c r="Q117" s="86">
        <v>3</v>
      </c>
      <c r="R117" s="85">
        <f>5-((P117+Q117)/2)</f>
        <v>1.7000000000000002</v>
      </c>
    </row>
    <row r="118" spans="1:18" ht="15" customHeight="1">
      <c r="A118" s="14"/>
      <c r="C118" s="31"/>
      <c r="D118" s="24">
        <f>D111</f>
        <v>31.725</v>
      </c>
      <c r="E118" s="29" t="s">
        <v>164</v>
      </c>
      <c r="F118" s="58">
        <v>252254</v>
      </c>
      <c r="G118" s="33"/>
      <c r="H118" s="40">
        <v>3</v>
      </c>
      <c r="I118" s="41">
        <v>5</v>
      </c>
      <c r="J118" s="42">
        <v>8</v>
      </c>
      <c r="K118" s="42">
        <v>5</v>
      </c>
      <c r="L118" s="42" t="s">
        <v>7</v>
      </c>
      <c r="M118" s="43">
        <v>18</v>
      </c>
      <c r="O118" s="72"/>
      <c r="P118" s="72"/>
      <c r="Q118" s="72"/>
      <c r="R118" s="72"/>
    </row>
    <row r="119" spans="1:18" ht="15" customHeight="1">
      <c r="A119" s="14"/>
      <c r="C119" s="31"/>
      <c r="D119" s="24">
        <f>D111</f>
        <v>31.725</v>
      </c>
      <c r="E119" s="28"/>
      <c r="F119" s="60"/>
      <c r="G119" s="22" t="s">
        <v>12</v>
      </c>
      <c r="H119" s="37"/>
      <c r="I119" s="38"/>
      <c r="J119" s="39"/>
      <c r="K119" s="39"/>
      <c r="L119" s="39"/>
      <c r="M119" s="63" t="str">
        <f>IF(H119=0,"0,000",SUM(H119+I119+J119)+(K120-K119)-L119)</f>
        <v>0,000</v>
      </c>
      <c r="O119" s="72"/>
      <c r="P119" s="72"/>
      <c r="Q119" s="72"/>
      <c r="R119" s="72"/>
    </row>
    <row r="120" spans="1:18" ht="15" customHeight="1" thickBot="1">
      <c r="A120" s="14"/>
      <c r="C120" s="31"/>
      <c r="D120" s="24">
        <f>D111</f>
        <v>31.725</v>
      </c>
      <c r="E120" s="30"/>
      <c r="F120" s="61"/>
      <c r="G120" s="23"/>
      <c r="H120" s="44">
        <v>3</v>
      </c>
      <c r="I120" s="45">
        <v>5</v>
      </c>
      <c r="J120" s="46">
        <v>8</v>
      </c>
      <c r="K120" s="46">
        <v>5</v>
      </c>
      <c r="L120" s="46" t="s">
        <v>7</v>
      </c>
      <c r="M120" s="47">
        <v>18</v>
      </c>
      <c r="O120" s="72"/>
      <c r="P120" s="72"/>
      <c r="Q120" s="72"/>
      <c r="R120" s="72"/>
    </row>
    <row r="121" spans="1:18" ht="15" customHeight="1" thickBot="1">
      <c r="A121" s="25">
        <v>12</v>
      </c>
      <c r="B121" s="19" t="s">
        <v>54</v>
      </c>
      <c r="C121" s="55" t="s">
        <v>52</v>
      </c>
      <c r="D121" s="18">
        <f>M121+M127+M123+M125+M129</f>
        <v>30.9</v>
      </c>
      <c r="E121" s="27" t="s">
        <v>171</v>
      </c>
      <c r="F121" s="56"/>
      <c r="G121" s="20" t="s">
        <v>16</v>
      </c>
      <c r="H121" s="34">
        <v>1.15</v>
      </c>
      <c r="I121" s="35">
        <v>3.25</v>
      </c>
      <c r="J121" s="36">
        <v>2.1</v>
      </c>
      <c r="K121" s="36">
        <v>1.2</v>
      </c>
      <c r="L121" s="36"/>
      <c r="M121" s="48">
        <f>IF(H121=0,"0,000",SUM(H121+I121+J121)+(K122-K121)-L121)</f>
        <v>10.3</v>
      </c>
      <c r="O121" s="72"/>
      <c r="P121" s="86">
        <v>2.75</v>
      </c>
      <c r="Q121" s="86">
        <v>3.05</v>
      </c>
      <c r="R121" s="85">
        <f>5-((P121+Q121)/2)</f>
        <v>2.1</v>
      </c>
    </row>
    <row r="122" spans="1:18" ht="15" customHeight="1">
      <c r="A122" s="14"/>
      <c r="B122" s="88"/>
      <c r="C122" s="31"/>
      <c r="D122" s="24">
        <f>D121</f>
        <v>30.9</v>
      </c>
      <c r="E122" s="29" t="s">
        <v>172</v>
      </c>
      <c r="F122" s="57"/>
      <c r="G122" s="32"/>
      <c r="H122" s="40">
        <v>3</v>
      </c>
      <c r="I122" s="41">
        <v>5</v>
      </c>
      <c r="J122" s="42">
        <v>5</v>
      </c>
      <c r="K122" s="42">
        <v>5</v>
      </c>
      <c r="L122" s="42" t="s">
        <v>7</v>
      </c>
      <c r="M122" s="43">
        <v>18</v>
      </c>
      <c r="O122" s="72"/>
      <c r="P122" s="72"/>
      <c r="Q122" s="72"/>
      <c r="R122" s="72"/>
    </row>
    <row r="123" spans="1:18" ht="15" customHeight="1">
      <c r="A123" s="14"/>
      <c r="B123" s="72"/>
      <c r="C123" s="31"/>
      <c r="D123" s="24">
        <f>D121</f>
        <v>30.9</v>
      </c>
      <c r="E123" s="28" t="s">
        <v>175</v>
      </c>
      <c r="F123" s="60"/>
      <c r="G123" s="22" t="s">
        <v>14</v>
      </c>
      <c r="H123" s="37">
        <v>0.5</v>
      </c>
      <c r="I123" s="38">
        <v>1.05</v>
      </c>
      <c r="J123" s="39">
        <v>1.6</v>
      </c>
      <c r="K123" s="39">
        <v>1.25</v>
      </c>
      <c r="L123" s="39"/>
      <c r="M123" s="63">
        <f>IF(H123=0,"0,000",SUM(H123+I123+J123)+(K124-K123)-L123)</f>
        <v>6.9</v>
      </c>
      <c r="O123" s="72"/>
      <c r="P123" s="86">
        <v>3.45</v>
      </c>
      <c r="Q123" s="86">
        <v>3.35</v>
      </c>
      <c r="R123" s="85">
        <f>5-((P123+Q123)/2)</f>
        <v>1.5999999999999996</v>
      </c>
    </row>
    <row r="124" spans="1:18" ht="15" customHeight="1">
      <c r="A124" s="14"/>
      <c r="C124" s="31"/>
      <c r="D124" s="24">
        <f>D121</f>
        <v>30.9</v>
      </c>
      <c r="E124" s="29"/>
      <c r="F124" s="57"/>
      <c r="G124" s="21"/>
      <c r="H124" s="40">
        <v>3</v>
      </c>
      <c r="I124" s="41">
        <v>5</v>
      </c>
      <c r="J124" s="42">
        <v>8</v>
      </c>
      <c r="K124" s="42">
        <v>5</v>
      </c>
      <c r="L124" s="42" t="s">
        <v>7</v>
      </c>
      <c r="M124" s="43">
        <v>18</v>
      </c>
      <c r="O124" s="72"/>
      <c r="P124" s="72"/>
      <c r="Q124" s="72"/>
      <c r="R124" s="72"/>
    </row>
    <row r="125" spans="1:18" ht="15" customHeight="1">
      <c r="A125" s="14"/>
      <c r="C125" s="31"/>
      <c r="D125" s="24">
        <f>D121</f>
        <v>30.9</v>
      </c>
      <c r="E125" s="28"/>
      <c r="F125" s="60"/>
      <c r="G125" s="22" t="s">
        <v>13</v>
      </c>
      <c r="H125" s="37"/>
      <c r="I125" s="38"/>
      <c r="J125" s="39"/>
      <c r="K125" s="39"/>
      <c r="L125" s="39"/>
      <c r="M125" s="63" t="str">
        <f>IF(H125=0,"0,000",SUM(H125+I125+J125)+(K126-K125)-L125)</f>
        <v>0,000</v>
      </c>
      <c r="O125" s="72"/>
      <c r="P125" s="86"/>
      <c r="Q125" s="86"/>
      <c r="R125" s="85"/>
    </row>
    <row r="126" spans="1:18" ht="15" customHeight="1">
      <c r="A126" s="14"/>
      <c r="C126" s="31"/>
      <c r="D126" s="24">
        <f>D121</f>
        <v>30.9</v>
      </c>
      <c r="E126" s="29"/>
      <c r="F126" s="62"/>
      <c r="G126" s="21"/>
      <c r="H126" s="40">
        <v>3</v>
      </c>
      <c r="I126" s="41">
        <v>5</v>
      </c>
      <c r="J126" s="42">
        <v>8</v>
      </c>
      <c r="K126" s="42">
        <v>5</v>
      </c>
      <c r="L126" s="42" t="s">
        <v>7</v>
      </c>
      <c r="M126" s="43">
        <v>18</v>
      </c>
      <c r="O126" s="72"/>
      <c r="P126" s="72"/>
      <c r="Q126" s="72"/>
      <c r="R126" s="72"/>
    </row>
    <row r="127" spans="1:18" ht="15" customHeight="1">
      <c r="A127" s="14"/>
      <c r="C127" s="31"/>
      <c r="D127" s="24">
        <f>D121</f>
        <v>30.9</v>
      </c>
      <c r="E127" s="28" t="s">
        <v>173</v>
      </c>
      <c r="F127" s="60"/>
      <c r="G127" s="22" t="s">
        <v>15</v>
      </c>
      <c r="H127" s="37">
        <v>0.85</v>
      </c>
      <c r="I127" s="38">
        <v>0.95</v>
      </c>
      <c r="J127" s="39">
        <v>2.125</v>
      </c>
      <c r="K127" s="39">
        <v>2.1</v>
      </c>
      <c r="L127" s="39"/>
      <c r="M127" s="63">
        <f>IF(H127=0,"0,000",SUM(H127+I127+J127)+(K128-K127)-L127)</f>
        <v>6.824999999999999</v>
      </c>
      <c r="O127" s="72"/>
      <c r="P127" s="86">
        <v>3</v>
      </c>
      <c r="Q127" s="86">
        <v>2.75</v>
      </c>
      <c r="R127" s="85">
        <f>5-((P127+Q127)/2)</f>
        <v>2.125</v>
      </c>
    </row>
    <row r="128" spans="1:18" ht="15" customHeight="1">
      <c r="A128" s="14"/>
      <c r="C128" s="31"/>
      <c r="D128" s="24">
        <f>D121</f>
        <v>30.9</v>
      </c>
      <c r="E128" s="29" t="s">
        <v>174</v>
      </c>
      <c r="F128" s="57"/>
      <c r="G128" s="33"/>
      <c r="H128" s="40">
        <v>3</v>
      </c>
      <c r="I128" s="41">
        <v>5</v>
      </c>
      <c r="J128" s="42">
        <v>8</v>
      </c>
      <c r="K128" s="42">
        <v>5</v>
      </c>
      <c r="L128" s="42" t="s">
        <v>7</v>
      </c>
      <c r="M128" s="43">
        <v>18</v>
      </c>
      <c r="O128" s="72"/>
      <c r="P128" s="72"/>
      <c r="Q128" s="72"/>
      <c r="R128" s="72"/>
    </row>
    <row r="129" spans="1:18" ht="15" customHeight="1">
      <c r="A129" s="14"/>
      <c r="C129" s="31"/>
      <c r="D129" s="24">
        <f>D121</f>
        <v>30.9</v>
      </c>
      <c r="E129" s="28" t="s">
        <v>173</v>
      </c>
      <c r="F129" s="60"/>
      <c r="G129" s="22" t="s">
        <v>12</v>
      </c>
      <c r="H129" s="37">
        <v>0.4</v>
      </c>
      <c r="I129" s="38">
        <v>1.35</v>
      </c>
      <c r="J129" s="39">
        <v>1.825</v>
      </c>
      <c r="K129" s="39">
        <v>1.7</v>
      </c>
      <c r="L129" s="39"/>
      <c r="M129" s="63">
        <f>IF(H129=0,"0,000",SUM(H129+I129+J129)+(K130-K129)-L129)</f>
        <v>6.875</v>
      </c>
      <c r="O129" s="72"/>
      <c r="P129" s="72">
        <v>3.15</v>
      </c>
      <c r="Q129" s="72">
        <v>3.2</v>
      </c>
      <c r="R129" s="72">
        <f>5-((P129+Q129)/2)</f>
        <v>1.8250000000000002</v>
      </c>
    </row>
    <row r="130" spans="1:18" ht="15" customHeight="1" thickBot="1">
      <c r="A130" s="14"/>
      <c r="C130" s="31"/>
      <c r="D130" s="24">
        <f>D121</f>
        <v>30.9</v>
      </c>
      <c r="E130" s="30"/>
      <c r="F130" s="61"/>
      <c r="G130" s="23"/>
      <c r="H130" s="44">
        <v>3</v>
      </c>
      <c r="I130" s="45">
        <v>5</v>
      </c>
      <c r="J130" s="46">
        <v>8</v>
      </c>
      <c r="K130" s="46">
        <v>5</v>
      </c>
      <c r="L130" s="46" t="s">
        <v>7</v>
      </c>
      <c r="M130" s="47">
        <v>18</v>
      </c>
      <c r="O130" s="72"/>
      <c r="P130" s="72"/>
      <c r="Q130" s="72"/>
      <c r="R130" s="72"/>
    </row>
    <row r="131" spans="1:18" ht="15" customHeight="1" thickBot="1">
      <c r="A131" s="25">
        <v>13</v>
      </c>
      <c r="B131" s="19" t="s">
        <v>50</v>
      </c>
      <c r="C131" s="55" t="s">
        <v>51</v>
      </c>
      <c r="D131" s="18">
        <f>M131+M137+M133+M135+M139</f>
        <v>26.55</v>
      </c>
      <c r="E131" s="27" t="s">
        <v>130</v>
      </c>
      <c r="F131" s="59" t="s">
        <v>132</v>
      </c>
      <c r="G131" s="20" t="s">
        <v>16</v>
      </c>
      <c r="H131" s="34">
        <v>0.95</v>
      </c>
      <c r="I131" s="35">
        <v>2.75</v>
      </c>
      <c r="J131" s="36">
        <v>2.3</v>
      </c>
      <c r="K131" s="36">
        <v>1.4</v>
      </c>
      <c r="L131" s="36"/>
      <c r="M131" s="48">
        <f>IF(H131=0,"0,000",SUM(H131+I131+J131)+(K132-K131)-L131)</f>
        <v>9.6</v>
      </c>
      <c r="O131" s="72"/>
      <c r="P131" s="86">
        <v>2.65</v>
      </c>
      <c r="Q131" s="86">
        <v>2.75</v>
      </c>
      <c r="R131" s="85">
        <f>5-((P131+Q131)/2)</f>
        <v>2.3</v>
      </c>
    </row>
    <row r="132" spans="1:18" ht="15" customHeight="1">
      <c r="A132" s="14"/>
      <c r="B132" s="75"/>
      <c r="C132" s="31"/>
      <c r="D132" s="24">
        <f>D131</f>
        <v>26.55</v>
      </c>
      <c r="E132" s="29" t="s">
        <v>131</v>
      </c>
      <c r="F132" s="58">
        <v>231270</v>
      </c>
      <c r="G132" s="32"/>
      <c r="H132" s="40">
        <v>3</v>
      </c>
      <c r="I132" s="41">
        <v>5</v>
      </c>
      <c r="J132" s="42">
        <v>5</v>
      </c>
      <c r="K132" s="42">
        <v>5</v>
      </c>
      <c r="L132" s="42" t="s">
        <v>7</v>
      </c>
      <c r="M132" s="43">
        <v>18</v>
      </c>
      <c r="O132" s="72"/>
      <c r="P132" s="72"/>
      <c r="Q132" s="72"/>
      <c r="R132" s="72"/>
    </row>
    <row r="133" spans="1:18" ht="15" customHeight="1">
      <c r="A133" s="14"/>
      <c r="C133" s="31"/>
      <c r="D133" s="24">
        <f>D131</f>
        <v>26.55</v>
      </c>
      <c r="E133" s="28"/>
      <c r="F133" s="60"/>
      <c r="G133" s="22" t="s">
        <v>14</v>
      </c>
      <c r="H133" s="37"/>
      <c r="I133" s="38"/>
      <c r="J133" s="39"/>
      <c r="K133" s="39"/>
      <c r="L133" s="39"/>
      <c r="M133" s="63" t="str">
        <f>IF(H133=0,"0,000",SUM(H133+I133+J133)+(K134-K133)-L133)</f>
        <v>0,000</v>
      </c>
      <c r="O133" s="72"/>
      <c r="P133" s="86"/>
      <c r="Q133" s="86"/>
      <c r="R133" s="85"/>
    </row>
    <row r="134" spans="1:18" ht="15" customHeight="1">
      <c r="A134" s="14"/>
      <c r="C134" s="31"/>
      <c r="D134" s="24">
        <f>D131</f>
        <v>26.55</v>
      </c>
      <c r="E134" s="29"/>
      <c r="F134" s="57"/>
      <c r="G134" s="21"/>
      <c r="H134" s="40">
        <v>3</v>
      </c>
      <c r="I134" s="41">
        <v>5</v>
      </c>
      <c r="J134" s="42">
        <v>8</v>
      </c>
      <c r="K134" s="42">
        <v>5</v>
      </c>
      <c r="L134" s="42" t="s">
        <v>7</v>
      </c>
      <c r="M134" s="43">
        <v>18</v>
      </c>
      <c r="O134" s="72"/>
      <c r="P134" s="72"/>
      <c r="Q134" s="72"/>
      <c r="R134" s="72"/>
    </row>
    <row r="135" spans="1:18" ht="15" customHeight="1">
      <c r="A135" s="14"/>
      <c r="C135" s="31"/>
      <c r="D135" s="24">
        <f>D131</f>
        <v>26.55</v>
      </c>
      <c r="E135" s="28" t="s">
        <v>133</v>
      </c>
      <c r="F135" s="60">
        <v>266368</v>
      </c>
      <c r="G135" s="22" t="s">
        <v>13</v>
      </c>
      <c r="H135" s="37">
        <v>0.75</v>
      </c>
      <c r="I135" s="38">
        <v>1.2</v>
      </c>
      <c r="J135" s="39">
        <v>1.2</v>
      </c>
      <c r="K135" s="39">
        <v>1.6</v>
      </c>
      <c r="L135" s="39"/>
      <c r="M135" s="63">
        <f>IF(H135=0,"0,000",SUM(H135+I135+J135)+(K136-K135)-L135)</f>
        <v>6.55</v>
      </c>
      <c r="O135" s="72"/>
      <c r="P135" s="86">
        <v>3.85</v>
      </c>
      <c r="Q135" s="86">
        <v>3.75</v>
      </c>
      <c r="R135" s="85">
        <f>5-((P135+Q135)/2)</f>
        <v>1.2000000000000002</v>
      </c>
    </row>
    <row r="136" spans="1:18" ht="15" customHeight="1">
      <c r="A136" s="14"/>
      <c r="C136" s="31"/>
      <c r="D136" s="24">
        <f>D131</f>
        <v>26.55</v>
      </c>
      <c r="E136" s="29"/>
      <c r="F136" s="62"/>
      <c r="G136" s="21"/>
      <c r="H136" s="40">
        <v>3</v>
      </c>
      <c r="I136" s="41">
        <v>5</v>
      </c>
      <c r="J136" s="42">
        <v>8</v>
      </c>
      <c r="K136" s="42">
        <v>5</v>
      </c>
      <c r="L136" s="42" t="s">
        <v>7</v>
      </c>
      <c r="M136" s="43">
        <v>18</v>
      </c>
      <c r="O136" s="72"/>
      <c r="P136" s="72"/>
      <c r="Q136" s="72"/>
      <c r="R136" s="72"/>
    </row>
    <row r="137" spans="1:18" ht="15" customHeight="1">
      <c r="A137" s="14"/>
      <c r="C137" s="31"/>
      <c r="D137" s="24">
        <f>D131</f>
        <v>26.55</v>
      </c>
      <c r="E137" s="28" t="s">
        <v>134</v>
      </c>
      <c r="F137" s="60">
        <v>278750</v>
      </c>
      <c r="G137" s="22" t="s">
        <v>15</v>
      </c>
      <c r="H137" s="37">
        <v>0.4</v>
      </c>
      <c r="I137" s="38">
        <v>0.7</v>
      </c>
      <c r="J137" s="39">
        <v>1.3</v>
      </c>
      <c r="K137" s="39">
        <v>2.25</v>
      </c>
      <c r="L137" s="39"/>
      <c r="M137" s="63">
        <f>IF(H137=0,"0,000",SUM(H137+I137+J137)+(K138-K137)-L137)</f>
        <v>5.15</v>
      </c>
      <c r="O137" s="72"/>
      <c r="P137" s="72">
        <v>3.8</v>
      </c>
      <c r="Q137" s="72">
        <v>3.6</v>
      </c>
      <c r="R137" s="72">
        <f>5-((P137+Q137)/2)</f>
        <v>1.2999999999999998</v>
      </c>
    </row>
    <row r="138" spans="1:18" ht="15" customHeight="1">
      <c r="A138" s="14"/>
      <c r="C138" s="31"/>
      <c r="D138" s="24">
        <f>D131</f>
        <v>26.55</v>
      </c>
      <c r="E138" s="29" t="s">
        <v>135</v>
      </c>
      <c r="F138" s="58">
        <v>231270</v>
      </c>
      <c r="G138" s="33"/>
      <c r="H138" s="40">
        <v>3</v>
      </c>
      <c r="I138" s="41">
        <v>5</v>
      </c>
      <c r="J138" s="42">
        <v>8</v>
      </c>
      <c r="K138" s="42">
        <v>5</v>
      </c>
      <c r="L138" s="42" t="s">
        <v>7</v>
      </c>
      <c r="M138" s="43">
        <v>18</v>
      </c>
      <c r="O138" s="72"/>
      <c r="P138" s="72"/>
      <c r="Q138" s="72"/>
      <c r="R138" s="72"/>
    </row>
    <row r="139" spans="1:18" ht="15" customHeight="1">
      <c r="A139" s="14"/>
      <c r="C139" s="31"/>
      <c r="D139" s="24">
        <f>D131</f>
        <v>26.55</v>
      </c>
      <c r="E139" s="28" t="s">
        <v>136</v>
      </c>
      <c r="F139" s="60">
        <v>260959</v>
      </c>
      <c r="G139" s="22" t="s">
        <v>12</v>
      </c>
      <c r="H139" s="37">
        <v>0.45</v>
      </c>
      <c r="I139" s="38">
        <v>1</v>
      </c>
      <c r="J139" s="39">
        <v>1.1</v>
      </c>
      <c r="K139" s="39">
        <v>2.3</v>
      </c>
      <c r="L139" s="39"/>
      <c r="M139" s="63">
        <f>IF(H139=0,"0,000",SUM(H139+I139+J139)+(K140-K139)-L139)</f>
        <v>5.25</v>
      </c>
      <c r="O139" s="72"/>
      <c r="P139" s="86">
        <v>3.85</v>
      </c>
      <c r="Q139" s="86">
        <v>3.95</v>
      </c>
      <c r="R139" s="85">
        <f>5-((P139+Q139)/2)</f>
        <v>1.0999999999999996</v>
      </c>
    </row>
    <row r="140" spans="1:18" ht="15" customHeight="1" thickBot="1">
      <c r="A140" s="14"/>
      <c r="C140" s="31"/>
      <c r="D140" s="24">
        <f>D131</f>
        <v>26.55</v>
      </c>
      <c r="E140" s="30"/>
      <c r="F140" s="61"/>
      <c r="G140" s="23"/>
      <c r="H140" s="44">
        <v>3</v>
      </c>
      <c r="I140" s="45">
        <v>5</v>
      </c>
      <c r="J140" s="46">
        <v>8</v>
      </c>
      <c r="K140" s="46">
        <v>5</v>
      </c>
      <c r="L140" s="46" t="s">
        <v>7</v>
      </c>
      <c r="M140" s="47">
        <v>18</v>
      </c>
      <c r="O140" s="72"/>
      <c r="P140" s="72"/>
      <c r="Q140" s="72"/>
      <c r="R140" s="72"/>
    </row>
    <row r="141" spans="1:18" ht="15" customHeight="1" thickBot="1">
      <c r="A141" s="25">
        <v>14</v>
      </c>
      <c r="B141" s="19" t="s">
        <v>42</v>
      </c>
      <c r="C141" s="55" t="s">
        <v>43</v>
      </c>
      <c r="D141" s="18">
        <f>SUM(M141+M143+M145+M147+M149)</f>
        <v>48.05</v>
      </c>
      <c r="E141" s="27" t="s">
        <v>84</v>
      </c>
      <c r="F141" s="59" t="s">
        <v>86</v>
      </c>
      <c r="G141" s="20" t="s">
        <v>16</v>
      </c>
      <c r="H141" s="34">
        <v>2.05</v>
      </c>
      <c r="I141" s="35">
        <v>5</v>
      </c>
      <c r="J141" s="36">
        <v>2.775</v>
      </c>
      <c r="K141" s="36">
        <v>0.75</v>
      </c>
      <c r="L141" s="36"/>
      <c r="M141" s="48">
        <f>IF(H141=0,"0,000",SUM(H141+I141+J141)+(K142-K141)-L141)</f>
        <v>14.075</v>
      </c>
      <c r="O141" s="72"/>
      <c r="P141" s="86">
        <v>2.2</v>
      </c>
      <c r="Q141" s="86">
        <v>2.25</v>
      </c>
      <c r="R141" s="85">
        <f>5-((P141+Q141)/2)</f>
        <v>2.775</v>
      </c>
    </row>
    <row r="142" spans="1:18" ht="15" customHeight="1">
      <c r="A142" s="14"/>
      <c r="B142" s="75"/>
      <c r="C142" s="31"/>
      <c r="D142" s="24">
        <f>D141</f>
        <v>48.05</v>
      </c>
      <c r="E142" s="29" t="s">
        <v>85</v>
      </c>
      <c r="F142" s="58">
        <v>203667</v>
      </c>
      <c r="G142" s="32"/>
      <c r="H142" s="40">
        <v>3</v>
      </c>
      <c r="I142" s="41">
        <v>5</v>
      </c>
      <c r="J142" s="42">
        <v>5</v>
      </c>
      <c r="K142" s="42">
        <v>5</v>
      </c>
      <c r="L142" s="42" t="s">
        <v>7</v>
      </c>
      <c r="M142" s="43">
        <v>18</v>
      </c>
      <c r="O142" s="72"/>
      <c r="P142" s="72"/>
      <c r="Q142" s="72"/>
      <c r="R142" s="72"/>
    </row>
    <row r="143" spans="1:18" ht="15" customHeight="1">
      <c r="A143" s="14"/>
      <c r="C143" s="31"/>
      <c r="D143" s="24">
        <f>D141</f>
        <v>48.05</v>
      </c>
      <c r="E143" s="28" t="s">
        <v>87</v>
      </c>
      <c r="F143" s="60">
        <v>211403</v>
      </c>
      <c r="G143" s="22" t="s">
        <v>14</v>
      </c>
      <c r="H143" s="37">
        <v>2.55</v>
      </c>
      <c r="I143" s="38">
        <v>2</v>
      </c>
      <c r="J143" s="39">
        <v>2.625</v>
      </c>
      <c r="K143" s="39">
        <v>1.275</v>
      </c>
      <c r="L143" s="39">
        <v>0.2</v>
      </c>
      <c r="M143" s="63">
        <f>IF(H143=0,"0,000",SUM(H143+I143+J143)+(K144-K143)-L143)</f>
        <v>10.700000000000001</v>
      </c>
      <c r="O143" s="72"/>
      <c r="P143" s="86">
        <v>2.45</v>
      </c>
      <c r="Q143" s="86">
        <v>2.3</v>
      </c>
      <c r="R143" s="85">
        <f>5-((P143+Q143)/2)</f>
        <v>2.625</v>
      </c>
    </row>
    <row r="144" spans="1:18" ht="15" customHeight="1">
      <c r="A144" s="14"/>
      <c r="C144" s="31"/>
      <c r="D144" s="24">
        <f>D141</f>
        <v>48.05</v>
      </c>
      <c r="E144" s="29"/>
      <c r="F144" s="57"/>
      <c r="G144" s="21"/>
      <c r="H144" s="40">
        <v>3</v>
      </c>
      <c r="I144" s="41">
        <v>5</v>
      </c>
      <c r="J144" s="42">
        <v>8</v>
      </c>
      <c r="K144" s="42">
        <v>5</v>
      </c>
      <c r="L144" s="42" t="s">
        <v>7</v>
      </c>
      <c r="M144" s="43">
        <v>18</v>
      </c>
      <c r="O144" s="72"/>
      <c r="P144" s="72"/>
      <c r="Q144" s="72"/>
      <c r="R144" s="72"/>
    </row>
    <row r="145" spans="1:18" ht="15" customHeight="1">
      <c r="A145" s="14"/>
      <c r="C145" s="31"/>
      <c r="D145" s="24">
        <f>D141</f>
        <v>48.05</v>
      </c>
      <c r="E145" s="28" t="s">
        <v>88</v>
      </c>
      <c r="F145" s="60">
        <v>148700</v>
      </c>
      <c r="G145" s="22" t="s">
        <v>13</v>
      </c>
      <c r="H145" s="37">
        <v>2.25</v>
      </c>
      <c r="I145" s="38">
        <v>2.45</v>
      </c>
      <c r="J145" s="39">
        <v>2.775</v>
      </c>
      <c r="K145" s="39">
        <v>0.75</v>
      </c>
      <c r="L145" s="39"/>
      <c r="M145" s="63">
        <f>IF(H145=0,"0,000",SUM(H145+I145+J145)+(K146-K145)-L145)</f>
        <v>11.725</v>
      </c>
      <c r="O145" s="72"/>
      <c r="P145" s="86">
        <v>2.3</v>
      </c>
      <c r="Q145" s="86">
        <v>2.15</v>
      </c>
      <c r="R145" s="85">
        <f>5-((P145+Q145)/2)</f>
        <v>2.7750000000000004</v>
      </c>
    </row>
    <row r="146" spans="1:18" ht="15" customHeight="1">
      <c r="A146" s="14"/>
      <c r="C146" s="31"/>
      <c r="D146" s="24">
        <f>D141</f>
        <v>48.05</v>
      </c>
      <c r="E146" s="29"/>
      <c r="F146" s="62"/>
      <c r="G146" s="21"/>
      <c r="H146" s="40">
        <v>3</v>
      </c>
      <c r="I146" s="41">
        <v>5</v>
      </c>
      <c r="J146" s="42">
        <v>8</v>
      </c>
      <c r="K146" s="42">
        <v>5</v>
      </c>
      <c r="L146" s="42" t="s">
        <v>7</v>
      </c>
      <c r="M146" s="43">
        <v>18</v>
      </c>
      <c r="O146" s="72"/>
      <c r="P146" s="72"/>
      <c r="Q146" s="72"/>
      <c r="R146" s="72"/>
    </row>
    <row r="147" spans="1:18" ht="15" customHeight="1">
      <c r="A147" s="14"/>
      <c r="C147" s="31"/>
      <c r="D147" s="24">
        <f>D141</f>
        <v>48.05</v>
      </c>
      <c r="E147" s="28"/>
      <c r="F147" s="60"/>
      <c r="G147" s="22" t="s">
        <v>15</v>
      </c>
      <c r="H147" s="37"/>
      <c r="I147" s="38"/>
      <c r="J147" s="39"/>
      <c r="K147" s="39"/>
      <c r="L147" s="39"/>
      <c r="M147" s="63" t="str">
        <f>IF(H147=0,"0,000",SUM(H147+I147+J147)+(K148-K147)-L147)</f>
        <v>0,000</v>
      </c>
      <c r="O147" s="72"/>
      <c r="P147" s="72"/>
      <c r="Q147" s="72"/>
      <c r="R147" s="72"/>
    </row>
    <row r="148" spans="1:18" ht="15" customHeight="1">
      <c r="A148" s="14"/>
      <c r="C148" s="31"/>
      <c r="D148" s="24">
        <f>D141</f>
        <v>48.05</v>
      </c>
      <c r="E148" s="29"/>
      <c r="F148" s="57"/>
      <c r="G148" s="33"/>
      <c r="H148" s="40">
        <v>3</v>
      </c>
      <c r="I148" s="41">
        <v>5</v>
      </c>
      <c r="J148" s="42">
        <v>8</v>
      </c>
      <c r="K148" s="42">
        <v>5</v>
      </c>
      <c r="L148" s="42" t="s">
        <v>7</v>
      </c>
      <c r="M148" s="43">
        <v>18</v>
      </c>
      <c r="O148" s="72"/>
      <c r="P148" s="72"/>
      <c r="Q148" s="72"/>
      <c r="R148" s="72"/>
    </row>
    <row r="149" spans="1:18" ht="15" customHeight="1">
      <c r="A149" s="14"/>
      <c r="C149" s="31"/>
      <c r="D149" s="24">
        <f>D141</f>
        <v>48.05</v>
      </c>
      <c r="E149" s="28" t="s">
        <v>87</v>
      </c>
      <c r="F149" s="60">
        <v>211403</v>
      </c>
      <c r="G149" s="22" t="s">
        <v>12</v>
      </c>
      <c r="H149" s="37">
        <v>1.85</v>
      </c>
      <c r="I149" s="38">
        <v>2.4</v>
      </c>
      <c r="J149" s="39">
        <v>3.3</v>
      </c>
      <c r="K149" s="39">
        <v>1</v>
      </c>
      <c r="L149" s="39"/>
      <c r="M149" s="63">
        <f>IF(H149=0,"0,000",SUM(H149+I149+J149)+(K150-K149)-L149)</f>
        <v>11.55</v>
      </c>
      <c r="O149" s="72"/>
      <c r="P149" s="86">
        <v>1.75</v>
      </c>
      <c r="Q149" s="86">
        <v>1.65</v>
      </c>
      <c r="R149" s="85">
        <f>5-((P149+Q149)/2)</f>
        <v>3.3</v>
      </c>
    </row>
    <row r="150" spans="1:18" ht="15" customHeight="1" thickBot="1">
      <c r="A150" s="14"/>
      <c r="C150" s="31"/>
      <c r="D150" s="24">
        <f>D141</f>
        <v>48.05</v>
      </c>
      <c r="E150" s="30"/>
      <c r="F150" s="61"/>
      <c r="G150" s="23"/>
      <c r="H150" s="44">
        <v>3</v>
      </c>
      <c r="I150" s="45">
        <v>5</v>
      </c>
      <c r="J150" s="46">
        <v>8</v>
      </c>
      <c r="K150" s="46">
        <v>5</v>
      </c>
      <c r="L150" s="46" t="s">
        <v>7</v>
      </c>
      <c r="M150" s="47">
        <v>18</v>
      </c>
      <c r="O150" s="72"/>
      <c r="P150" s="72"/>
      <c r="Q150" s="72"/>
      <c r="R150" s="72"/>
    </row>
    <row r="151" spans="1:18" ht="15" customHeight="1" thickBot="1">
      <c r="A151" s="25">
        <v>15</v>
      </c>
      <c r="B151" s="19" t="s">
        <v>37</v>
      </c>
      <c r="C151" s="55" t="s">
        <v>36</v>
      </c>
      <c r="D151" s="18">
        <f>M151+M157+M153+M155+M159</f>
        <v>49.824999999999996</v>
      </c>
      <c r="E151" s="27" t="s">
        <v>107</v>
      </c>
      <c r="F151" s="59" t="s">
        <v>109</v>
      </c>
      <c r="G151" s="20" t="s">
        <v>16</v>
      </c>
      <c r="H151" s="34">
        <v>1.85</v>
      </c>
      <c r="I151" s="35">
        <v>4.5</v>
      </c>
      <c r="J151" s="36">
        <v>3.925</v>
      </c>
      <c r="K151" s="36">
        <v>1</v>
      </c>
      <c r="L151" s="36"/>
      <c r="M151" s="48">
        <f>IF(H151=0,"0,000",SUM(H151+I151+J151)+(K152-K151)-L151)</f>
        <v>14.274999999999999</v>
      </c>
      <c r="O151" s="72"/>
      <c r="P151" s="86">
        <v>1.15</v>
      </c>
      <c r="Q151" s="86">
        <v>1</v>
      </c>
      <c r="R151" s="85">
        <f>5-((P151+Q151)/2)</f>
        <v>3.925</v>
      </c>
    </row>
    <row r="152" spans="1:18" ht="15" customHeight="1">
      <c r="A152" s="14"/>
      <c r="B152" s="75"/>
      <c r="C152" s="31"/>
      <c r="D152" s="24">
        <f>D151</f>
        <v>49.824999999999996</v>
      </c>
      <c r="E152" s="29" t="s">
        <v>108</v>
      </c>
      <c r="F152" s="58">
        <v>219280</v>
      </c>
      <c r="G152" s="32"/>
      <c r="H152" s="40">
        <v>3</v>
      </c>
      <c r="I152" s="41">
        <v>5</v>
      </c>
      <c r="J152" s="42">
        <v>5</v>
      </c>
      <c r="K152" s="42">
        <v>5</v>
      </c>
      <c r="L152" s="42" t="s">
        <v>7</v>
      </c>
      <c r="M152" s="43">
        <v>18</v>
      </c>
      <c r="O152" s="72"/>
      <c r="P152" s="72"/>
      <c r="Q152" s="72"/>
      <c r="R152" s="72"/>
    </row>
    <row r="153" spans="1:18" ht="15" customHeight="1">
      <c r="A153" s="14"/>
      <c r="C153" s="31"/>
      <c r="D153" s="24">
        <f>D151</f>
        <v>49.824999999999996</v>
      </c>
      <c r="E153" s="28" t="s">
        <v>110</v>
      </c>
      <c r="F153" s="60">
        <v>180609</v>
      </c>
      <c r="G153" s="22" t="s">
        <v>14</v>
      </c>
      <c r="H153" s="37">
        <v>2.2</v>
      </c>
      <c r="I153" s="38">
        <v>2.3</v>
      </c>
      <c r="J153" s="39">
        <v>3.875</v>
      </c>
      <c r="K153" s="39">
        <v>0.8</v>
      </c>
      <c r="L153" s="39"/>
      <c r="M153" s="63">
        <f>IF(H153=0,"0,000",SUM(H153+I153+J153)+(K154-K153)-L153)</f>
        <v>12.575</v>
      </c>
      <c r="O153" s="72"/>
      <c r="P153" s="86">
        <v>1.25</v>
      </c>
      <c r="Q153" s="86">
        <v>1</v>
      </c>
      <c r="R153" s="85">
        <f>5-((P153+Q153)/2)</f>
        <v>3.875</v>
      </c>
    </row>
    <row r="154" spans="1:18" ht="15" customHeight="1">
      <c r="A154" s="14"/>
      <c r="C154" s="31"/>
      <c r="D154" s="24">
        <f>D151</f>
        <v>49.824999999999996</v>
      </c>
      <c r="E154" s="29"/>
      <c r="F154" s="57"/>
      <c r="G154" s="21"/>
      <c r="H154" s="40">
        <v>3</v>
      </c>
      <c r="I154" s="41">
        <v>5</v>
      </c>
      <c r="J154" s="42">
        <v>8</v>
      </c>
      <c r="K154" s="42">
        <v>5</v>
      </c>
      <c r="L154" s="42" t="s">
        <v>7</v>
      </c>
      <c r="M154" s="43">
        <v>18</v>
      </c>
      <c r="O154" s="72"/>
      <c r="P154" s="72"/>
      <c r="Q154" s="72"/>
      <c r="R154" s="72"/>
    </row>
    <row r="155" spans="1:18" ht="15" customHeight="1">
      <c r="A155" s="14"/>
      <c r="C155" s="31"/>
      <c r="D155" s="24">
        <f>D151</f>
        <v>49.824999999999996</v>
      </c>
      <c r="E155" s="67" t="s">
        <v>111</v>
      </c>
      <c r="F155" s="60"/>
      <c r="G155" s="22" t="s">
        <v>13</v>
      </c>
      <c r="H155" s="37">
        <v>1.35</v>
      </c>
      <c r="I155" s="38">
        <v>1.95</v>
      </c>
      <c r="J155" s="39">
        <v>3</v>
      </c>
      <c r="K155" s="39">
        <v>1.05</v>
      </c>
      <c r="L155" s="39"/>
      <c r="M155" s="63">
        <f>IF(H155=0,"0,000",SUM(H155+I155+J155)+(K156-K155)-L155)</f>
        <v>10.25</v>
      </c>
      <c r="O155" s="72"/>
      <c r="P155" s="86">
        <v>2.1</v>
      </c>
      <c r="Q155" s="86">
        <v>1.9</v>
      </c>
      <c r="R155" s="85">
        <f>5-((P155+Q155)/2)</f>
        <v>3</v>
      </c>
    </row>
    <row r="156" spans="1:18" ht="15" customHeight="1">
      <c r="A156" s="14"/>
      <c r="C156" s="31"/>
      <c r="D156" s="24">
        <f>D151</f>
        <v>49.824999999999996</v>
      </c>
      <c r="E156" s="29"/>
      <c r="F156" s="62"/>
      <c r="G156" s="21"/>
      <c r="H156" s="40">
        <v>3</v>
      </c>
      <c r="I156" s="41">
        <v>5</v>
      </c>
      <c r="J156" s="42">
        <v>8</v>
      </c>
      <c r="K156" s="42">
        <v>5</v>
      </c>
      <c r="L156" s="42" t="s">
        <v>7</v>
      </c>
      <c r="M156" s="43">
        <v>18</v>
      </c>
      <c r="O156" s="72"/>
      <c r="P156" s="72"/>
      <c r="Q156" s="72"/>
      <c r="R156" s="72"/>
    </row>
    <row r="157" spans="1:18" ht="15" customHeight="1">
      <c r="A157" s="14"/>
      <c r="C157" s="31"/>
      <c r="D157" s="24">
        <f>D151</f>
        <v>49.824999999999996</v>
      </c>
      <c r="E157" s="28"/>
      <c r="F157" s="60">
        <v>271688</v>
      </c>
      <c r="G157" s="22" t="s">
        <v>15</v>
      </c>
      <c r="H157" s="37"/>
      <c r="I157" s="38"/>
      <c r="J157" s="39"/>
      <c r="K157" s="39"/>
      <c r="L157" s="39"/>
      <c r="M157" s="63" t="str">
        <f>IF(H157=0,"0,000",SUM(H157+I157+J157)+(K158-K157)-L157)</f>
        <v>0,000</v>
      </c>
      <c r="O157" s="72"/>
      <c r="P157" s="72"/>
      <c r="Q157" s="72"/>
      <c r="R157" s="72"/>
    </row>
    <row r="158" spans="1:18" ht="15" customHeight="1">
      <c r="A158" s="14"/>
      <c r="C158" s="31"/>
      <c r="D158" s="24">
        <f>D151</f>
        <v>49.824999999999996</v>
      </c>
      <c r="E158" s="29"/>
      <c r="F158" s="58">
        <v>219280</v>
      </c>
      <c r="G158" s="33"/>
      <c r="H158" s="40">
        <v>3</v>
      </c>
      <c r="I158" s="41">
        <v>5</v>
      </c>
      <c r="J158" s="42">
        <v>8</v>
      </c>
      <c r="K158" s="42">
        <v>5</v>
      </c>
      <c r="L158" s="42" t="s">
        <v>7</v>
      </c>
      <c r="M158" s="43">
        <v>18</v>
      </c>
      <c r="O158" s="72"/>
      <c r="P158" s="72"/>
      <c r="Q158" s="72"/>
      <c r="R158" s="72"/>
    </row>
    <row r="159" spans="1:18" ht="15" customHeight="1">
      <c r="A159" s="14"/>
      <c r="C159" s="31"/>
      <c r="D159" s="24">
        <f>D151</f>
        <v>49.824999999999996</v>
      </c>
      <c r="E159" s="28" t="s">
        <v>110</v>
      </c>
      <c r="F159" s="60">
        <v>180609</v>
      </c>
      <c r="G159" s="22" t="s">
        <v>12</v>
      </c>
      <c r="H159" s="37">
        <v>2.6</v>
      </c>
      <c r="I159" s="38">
        <v>2.5</v>
      </c>
      <c r="J159" s="39">
        <v>3.375</v>
      </c>
      <c r="K159" s="39">
        <v>0.75</v>
      </c>
      <c r="L159" s="39"/>
      <c r="M159" s="63">
        <f>IF(H159=0,"0,000",SUM(H159+I159+J159)+(K160-K159)-L159)</f>
        <v>12.725</v>
      </c>
      <c r="O159" s="72"/>
      <c r="P159" s="86">
        <v>1.75</v>
      </c>
      <c r="Q159" s="86">
        <v>1.5</v>
      </c>
      <c r="R159" s="85">
        <f>5-((P159+Q159)/2)</f>
        <v>3.375</v>
      </c>
    </row>
    <row r="160" spans="1:18" ht="15" customHeight="1" thickBot="1">
      <c r="A160" s="14"/>
      <c r="C160" s="31"/>
      <c r="D160" s="24">
        <f>D151</f>
        <v>49.824999999999996</v>
      </c>
      <c r="E160" s="30"/>
      <c r="F160" s="61"/>
      <c r="G160" s="23"/>
      <c r="H160" s="44">
        <v>3</v>
      </c>
      <c r="I160" s="45">
        <v>5</v>
      </c>
      <c r="J160" s="46">
        <v>8</v>
      </c>
      <c r="K160" s="46">
        <v>5</v>
      </c>
      <c r="L160" s="46" t="s">
        <v>7</v>
      </c>
      <c r="M160" s="47">
        <v>18</v>
      </c>
      <c r="O160" s="72"/>
      <c r="P160" s="72"/>
      <c r="Q160" s="72"/>
      <c r="R160" s="72"/>
    </row>
    <row r="161" spans="1:18" ht="15" customHeight="1" thickBot="1">
      <c r="A161" s="25">
        <v>16</v>
      </c>
      <c r="B161" s="19" t="s">
        <v>33</v>
      </c>
      <c r="C161" s="55" t="s">
        <v>34</v>
      </c>
      <c r="D161" s="18">
        <f>M161+M167+M163+M165+M169</f>
        <v>46.599999999999994</v>
      </c>
      <c r="E161" s="27" t="s">
        <v>137</v>
      </c>
      <c r="F161" s="59" t="s">
        <v>139</v>
      </c>
      <c r="G161" s="20" t="s">
        <v>16</v>
      </c>
      <c r="H161" s="34">
        <v>1.8</v>
      </c>
      <c r="I161" s="35">
        <v>4.2</v>
      </c>
      <c r="J161" s="36">
        <v>3.675</v>
      </c>
      <c r="K161" s="36">
        <v>1.05</v>
      </c>
      <c r="L161" s="36"/>
      <c r="M161" s="48">
        <f>IF(H161=0,"0,000",SUM(H161+I161+J161)+(K162-K161)-L161)</f>
        <v>13.625</v>
      </c>
      <c r="O161" s="72"/>
      <c r="P161" s="86">
        <v>1.4</v>
      </c>
      <c r="Q161" s="86">
        <v>1.25</v>
      </c>
      <c r="R161" s="85">
        <f>5-((P161+Q161)/2)</f>
        <v>3.675</v>
      </c>
    </row>
    <row r="162" spans="1:18" ht="15" customHeight="1">
      <c r="A162" s="14"/>
      <c r="B162" s="75"/>
      <c r="C162" s="31"/>
      <c r="D162" s="24">
        <f>D161</f>
        <v>46.599999999999994</v>
      </c>
      <c r="E162" s="29" t="s">
        <v>138</v>
      </c>
      <c r="F162" s="58">
        <v>247517</v>
      </c>
      <c r="G162" s="32"/>
      <c r="H162" s="40">
        <v>3</v>
      </c>
      <c r="I162" s="41">
        <v>5</v>
      </c>
      <c r="J162" s="42">
        <v>5</v>
      </c>
      <c r="K162" s="42">
        <v>5</v>
      </c>
      <c r="L162" s="42" t="s">
        <v>7</v>
      </c>
      <c r="M162" s="43">
        <v>18</v>
      </c>
      <c r="O162" s="72"/>
      <c r="P162" s="72"/>
      <c r="Q162" s="72"/>
      <c r="R162" s="72"/>
    </row>
    <row r="163" spans="1:18" ht="15" customHeight="1">
      <c r="A163" s="14"/>
      <c r="C163" s="31"/>
      <c r="D163" s="24">
        <f>D161</f>
        <v>46.599999999999994</v>
      </c>
      <c r="E163" s="67" t="s">
        <v>141</v>
      </c>
      <c r="F163" s="68">
        <v>180884</v>
      </c>
      <c r="G163" s="22" t="s">
        <v>14</v>
      </c>
      <c r="H163" s="37">
        <v>1.6</v>
      </c>
      <c r="I163" s="38">
        <v>2.6</v>
      </c>
      <c r="J163" s="39">
        <v>3.4</v>
      </c>
      <c r="K163" s="39">
        <v>1.4</v>
      </c>
      <c r="L163" s="39"/>
      <c r="M163" s="63">
        <f>IF(H163=0,"0,000",SUM(H163+I163+J163)+(K164-K163)-L163)</f>
        <v>11.2</v>
      </c>
      <c r="O163" s="72"/>
      <c r="P163" s="86">
        <v>1.55</v>
      </c>
      <c r="Q163" s="86">
        <v>1.65</v>
      </c>
      <c r="R163" s="85">
        <f>5-((P163+Q163)/2)</f>
        <v>3.4</v>
      </c>
    </row>
    <row r="164" spans="1:18" ht="15" customHeight="1">
      <c r="A164" s="14"/>
      <c r="C164" s="31"/>
      <c r="D164" s="24">
        <f>D161</f>
        <v>46.599999999999994</v>
      </c>
      <c r="E164" s="29"/>
      <c r="F164" s="57"/>
      <c r="G164" s="21"/>
      <c r="H164" s="40">
        <v>3</v>
      </c>
      <c r="I164" s="41">
        <v>5</v>
      </c>
      <c r="J164" s="42">
        <v>8</v>
      </c>
      <c r="K164" s="42">
        <v>5</v>
      </c>
      <c r="L164" s="42" t="s">
        <v>7</v>
      </c>
      <c r="M164" s="43">
        <v>18</v>
      </c>
      <c r="O164" s="72"/>
      <c r="P164" s="72"/>
      <c r="Q164" s="72"/>
      <c r="R164" s="72"/>
    </row>
    <row r="165" spans="1:18" ht="15" customHeight="1">
      <c r="A165" s="14"/>
      <c r="C165" s="31"/>
      <c r="D165" s="24">
        <f>D161</f>
        <v>46.599999999999994</v>
      </c>
      <c r="E165" s="28" t="s">
        <v>204</v>
      </c>
      <c r="F165" s="60">
        <v>211371</v>
      </c>
      <c r="G165" s="22" t="s">
        <v>13</v>
      </c>
      <c r="H165" s="37">
        <v>1.15</v>
      </c>
      <c r="I165" s="38">
        <v>1.8</v>
      </c>
      <c r="J165" s="39">
        <v>3.6</v>
      </c>
      <c r="K165" s="39">
        <v>1.1</v>
      </c>
      <c r="L165" s="39"/>
      <c r="M165" s="63">
        <f>IF(H165=0,"0,000",SUM(H165+I165+J165)+(K166-K165)-L165)</f>
        <v>10.450000000000001</v>
      </c>
      <c r="O165" s="72"/>
      <c r="P165" s="86">
        <v>1.3</v>
      </c>
      <c r="Q165" s="86">
        <v>1.5</v>
      </c>
      <c r="R165" s="85">
        <f>5-((P165+Q165)/2)</f>
        <v>3.6</v>
      </c>
    </row>
    <row r="166" spans="1:18" ht="15" customHeight="1">
      <c r="A166" s="14"/>
      <c r="C166" s="31"/>
      <c r="D166" s="24">
        <f>D161</f>
        <v>46.599999999999994</v>
      </c>
      <c r="E166" s="29"/>
      <c r="F166" s="62"/>
      <c r="G166" s="21"/>
      <c r="H166" s="40">
        <v>3</v>
      </c>
      <c r="I166" s="41">
        <v>5</v>
      </c>
      <c r="J166" s="42">
        <v>8</v>
      </c>
      <c r="K166" s="42">
        <v>5</v>
      </c>
      <c r="L166" s="42" t="s">
        <v>7</v>
      </c>
      <c r="M166" s="43">
        <v>18</v>
      </c>
      <c r="O166" s="72"/>
      <c r="P166" s="72"/>
      <c r="Q166" s="72"/>
      <c r="R166" s="72"/>
    </row>
    <row r="167" spans="1:18" ht="15" customHeight="1">
      <c r="A167" s="14"/>
      <c r="C167" s="31"/>
      <c r="D167" s="24">
        <f>D161</f>
        <v>46.599999999999994</v>
      </c>
      <c r="E167" s="28"/>
      <c r="F167" s="60"/>
      <c r="G167" s="22" t="s">
        <v>15</v>
      </c>
      <c r="H167" s="37"/>
      <c r="I167" s="38"/>
      <c r="J167" s="39"/>
      <c r="K167" s="39"/>
      <c r="L167" s="39"/>
      <c r="M167" s="63" t="str">
        <f>IF(H167=0,"0,000",SUM(H167+I167+J167)+(K168-K167)-L167)</f>
        <v>0,000</v>
      </c>
      <c r="O167" s="72"/>
      <c r="P167" s="72"/>
      <c r="Q167" s="72"/>
      <c r="R167" s="72"/>
    </row>
    <row r="168" spans="1:18" ht="15" customHeight="1">
      <c r="A168" s="14"/>
      <c r="C168" s="31"/>
      <c r="D168" s="24">
        <f>D161</f>
        <v>46.599999999999994</v>
      </c>
      <c r="E168" s="29"/>
      <c r="F168" s="58"/>
      <c r="G168" s="33"/>
      <c r="H168" s="40">
        <v>3</v>
      </c>
      <c r="I168" s="41">
        <v>5</v>
      </c>
      <c r="J168" s="42">
        <v>8</v>
      </c>
      <c r="K168" s="42">
        <v>5</v>
      </c>
      <c r="L168" s="42" t="s">
        <v>7</v>
      </c>
      <c r="M168" s="43">
        <v>18</v>
      </c>
      <c r="O168" s="72"/>
      <c r="P168" s="72"/>
      <c r="Q168" s="72"/>
      <c r="R168" s="72"/>
    </row>
    <row r="169" spans="1:18" ht="15" customHeight="1">
      <c r="A169" s="14"/>
      <c r="C169" s="31"/>
      <c r="D169" s="24">
        <f>D161</f>
        <v>46.599999999999994</v>
      </c>
      <c r="E169" s="28" t="s">
        <v>140</v>
      </c>
      <c r="F169" s="60">
        <v>180883</v>
      </c>
      <c r="G169" s="22" t="s">
        <v>12</v>
      </c>
      <c r="H169" s="37">
        <v>1.8</v>
      </c>
      <c r="I169" s="38">
        <v>2.1</v>
      </c>
      <c r="J169" s="39">
        <v>3.675</v>
      </c>
      <c r="K169" s="39">
        <v>1.25</v>
      </c>
      <c r="L169" s="39"/>
      <c r="M169" s="63">
        <f>IF(H169=0,"0,000",SUM(H169+I169+J169)+(K170-K169)-L169)</f>
        <v>11.325</v>
      </c>
      <c r="O169" s="72"/>
      <c r="P169" s="86">
        <v>1.25</v>
      </c>
      <c r="Q169" s="86">
        <v>1.4</v>
      </c>
      <c r="R169" s="85">
        <f>5-((P169+Q169)/2)</f>
        <v>3.675</v>
      </c>
    </row>
    <row r="170" spans="1:18" ht="15" customHeight="1" thickBot="1">
      <c r="A170" s="14"/>
      <c r="C170" s="31"/>
      <c r="D170" s="24">
        <f>D161</f>
        <v>46.599999999999994</v>
      </c>
      <c r="E170" s="30"/>
      <c r="F170" s="61"/>
      <c r="G170" s="23"/>
      <c r="H170" s="44">
        <v>3</v>
      </c>
      <c r="I170" s="45">
        <v>5</v>
      </c>
      <c r="J170" s="46">
        <v>8</v>
      </c>
      <c r="K170" s="46">
        <v>5</v>
      </c>
      <c r="L170" s="46" t="s">
        <v>7</v>
      </c>
      <c r="M170" s="47">
        <v>18</v>
      </c>
      <c r="O170" s="72"/>
      <c r="P170" s="72"/>
      <c r="Q170" s="72"/>
      <c r="R170" s="72"/>
    </row>
    <row r="171" spans="1:18" ht="15" customHeight="1" thickBot="1">
      <c r="A171" s="25">
        <v>17</v>
      </c>
      <c r="B171" s="19" t="s">
        <v>28</v>
      </c>
      <c r="C171" s="55" t="s">
        <v>29</v>
      </c>
      <c r="D171" s="18">
        <f>M171+M177+M173+M175+M179</f>
        <v>48.025000000000006</v>
      </c>
      <c r="E171" s="27" t="s">
        <v>104</v>
      </c>
      <c r="F171" s="59" t="s">
        <v>106</v>
      </c>
      <c r="G171" s="20" t="s">
        <v>16</v>
      </c>
      <c r="H171" s="34">
        <v>1.75</v>
      </c>
      <c r="I171" s="35">
        <v>4.05</v>
      </c>
      <c r="J171" s="36">
        <v>3.525</v>
      </c>
      <c r="K171" s="36">
        <v>1.4</v>
      </c>
      <c r="L171" s="36"/>
      <c r="M171" s="48">
        <f>IF(H171=0,"0,000",SUM(H171+I171+J171)+(K172-K171)-L171)</f>
        <v>12.924999999999999</v>
      </c>
      <c r="O171" s="72"/>
      <c r="P171" s="86">
        <v>1.55</v>
      </c>
      <c r="Q171" s="86">
        <v>1.4</v>
      </c>
      <c r="R171" s="85">
        <f>5-((P171+Q171)/2)</f>
        <v>3.525</v>
      </c>
    </row>
    <row r="172" spans="1:18" ht="15" customHeight="1">
      <c r="A172" s="14"/>
      <c r="B172" s="75"/>
      <c r="C172" s="31"/>
      <c r="D172" s="24">
        <f>D171</f>
        <v>48.025000000000006</v>
      </c>
      <c r="E172" s="29" t="s">
        <v>105</v>
      </c>
      <c r="F172" s="64">
        <v>24836</v>
      </c>
      <c r="G172" s="32"/>
      <c r="H172" s="40">
        <v>3</v>
      </c>
      <c r="I172" s="41">
        <v>5</v>
      </c>
      <c r="J172" s="42">
        <v>5</v>
      </c>
      <c r="K172" s="42">
        <v>5</v>
      </c>
      <c r="L172" s="42" t="s">
        <v>7</v>
      </c>
      <c r="M172" s="43">
        <v>18</v>
      </c>
      <c r="O172" s="72"/>
      <c r="P172" s="72"/>
      <c r="Q172" s="72"/>
      <c r="R172" s="72"/>
    </row>
    <row r="173" spans="1:18" ht="15" customHeight="1">
      <c r="A173" s="14"/>
      <c r="C173" s="31"/>
      <c r="D173" s="24">
        <f>D171</f>
        <v>48.025000000000006</v>
      </c>
      <c r="E173" s="67" t="s">
        <v>65</v>
      </c>
      <c r="F173" s="60">
        <v>204038</v>
      </c>
      <c r="G173" s="22" t="s">
        <v>14</v>
      </c>
      <c r="H173" s="37">
        <v>2.35</v>
      </c>
      <c r="I173" s="38">
        <v>3.6</v>
      </c>
      <c r="J173" s="39">
        <v>3.425</v>
      </c>
      <c r="K173" s="39">
        <v>1.25</v>
      </c>
      <c r="L173" s="39"/>
      <c r="M173" s="63">
        <f>IF(H173=0,"0,000",SUM(H173+I173+J173)+(K174-K173)-L173)</f>
        <v>13.125</v>
      </c>
      <c r="O173" s="72"/>
      <c r="P173" s="86">
        <v>1.65</v>
      </c>
      <c r="Q173" s="86">
        <v>1.5</v>
      </c>
      <c r="R173" s="85">
        <f>5-((P173+Q173)/2)</f>
        <v>3.425</v>
      </c>
    </row>
    <row r="174" spans="1:18" ht="15" customHeight="1">
      <c r="A174" s="14"/>
      <c r="C174" s="31"/>
      <c r="D174" s="24">
        <f>D171</f>
        <v>48.025000000000006</v>
      </c>
      <c r="E174" s="29"/>
      <c r="F174" s="57"/>
      <c r="G174" s="21"/>
      <c r="H174" s="40">
        <v>3</v>
      </c>
      <c r="I174" s="41">
        <v>5</v>
      </c>
      <c r="J174" s="42">
        <v>8</v>
      </c>
      <c r="K174" s="42">
        <v>5</v>
      </c>
      <c r="L174" s="42" t="s">
        <v>7</v>
      </c>
      <c r="M174" s="43">
        <v>18</v>
      </c>
      <c r="O174" s="72"/>
      <c r="P174" s="72"/>
      <c r="Q174" s="72"/>
      <c r="R174" s="72"/>
    </row>
    <row r="175" spans="1:18" ht="15" customHeight="1">
      <c r="A175" s="14"/>
      <c r="C175" s="31"/>
      <c r="D175" s="24">
        <f>D171</f>
        <v>48.025000000000006</v>
      </c>
      <c r="E175" s="28"/>
      <c r="F175" s="60"/>
      <c r="G175" s="22" t="s">
        <v>13</v>
      </c>
      <c r="H175" s="37"/>
      <c r="I175" s="38"/>
      <c r="J175" s="39"/>
      <c r="K175" s="39"/>
      <c r="L175" s="39"/>
      <c r="M175" s="63" t="str">
        <f>IF(H175=0,"0,000",SUM(H175+I175+J175)+(K176-K175)-L175)</f>
        <v>0,000</v>
      </c>
      <c r="O175" s="72"/>
      <c r="P175" s="72"/>
      <c r="Q175" s="72"/>
      <c r="R175" s="72"/>
    </row>
    <row r="176" spans="1:18" ht="15" customHeight="1">
      <c r="A176" s="14"/>
      <c r="C176" s="31"/>
      <c r="D176" s="24">
        <f>D171</f>
        <v>48.025000000000006</v>
      </c>
      <c r="E176" s="29"/>
      <c r="F176" s="62"/>
      <c r="G176" s="21"/>
      <c r="H176" s="40">
        <v>3</v>
      </c>
      <c r="I176" s="41">
        <v>5</v>
      </c>
      <c r="J176" s="42">
        <v>8</v>
      </c>
      <c r="K176" s="42">
        <v>5</v>
      </c>
      <c r="L176" s="42" t="s">
        <v>7</v>
      </c>
      <c r="M176" s="43">
        <v>18</v>
      </c>
      <c r="O176" s="72"/>
      <c r="P176" s="72"/>
      <c r="Q176" s="72"/>
      <c r="R176" s="72"/>
    </row>
    <row r="177" spans="1:18" ht="15" customHeight="1">
      <c r="A177" s="14"/>
      <c r="C177" s="31"/>
      <c r="D177" s="24">
        <f>D171</f>
        <v>48.025000000000006</v>
      </c>
      <c r="E177" s="28" t="s">
        <v>64</v>
      </c>
      <c r="F177" s="60">
        <v>176022</v>
      </c>
      <c r="G177" s="22" t="s">
        <v>15</v>
      </c>
      <c r="H177" s="37">
        <v>2</v>
      </c>
      <c r="I177" s="38">
        <v>1.9</v>
      </c>
      <c r="J177" s="39">
        <v>2.875</v>
      </c>
      <c r="K177" s="39">
        <v>1.6</v>
      </c>
      <c r="L177" s="39"/>
      <c r="M177" s="63">
        <f>IF(H177=0,"0,000",SUM(H177+I177+J177)+(K178-K177)-L177)</f>
        <v>10.175</v>
      </c>
      <c r="O177" s="72"/>
      <c r="P177" s="86">
        <v>2.15</v>
      </c>
      <c r="Q177" s="86">
        <v>2.1</v>
      </c>
      <c r="R177" s="85">
        <f>5-((P177+Q177)/2)</f>
        <v>2.875</v>
      </c>
    </row>
    <row r="178" spans="1:18" ht="15" customHeight="1">
      <c r="A178" s="14"/>
      <c r="C178" s="31"/>
      <c r="D178" s="24">
        <f>D171</f>
        <v>48.025000000000006</v>
      </c>
      <c r="E178" s="29" t="s">
        <v>206</v>
      </c>
      <c r="F178" s="64">
        <v>204836</v>
      </c>
      <c r="G178" s="33"/>
      <c r="H178" s="40">
        <v>3</v>
      </c>
      <c r="I178" s="41">
        <v>5</v>
      </c>
      <c r="J178" s="42">
        <v>8</v>
      </c>
      <c r="K178" s="42">
        <v>5</v>
      </c>
      <c r="L178" s="42" t="s">
        <v>7</v>
      </c>
      <c r="M178" s="43">
        <v>18</v>
      </c>
      <c r="O178" s="72"/>
      <c r="P178" s="72"/>
      <c r="Q178" s="72"/>
      <c r="R178" s="72"/>
    </row>
    <row r="179" spans="1:18" ht="15" customHeight="1">
      <c r="A179" s="14"/>
      <c r="C179" s="31"/>
      <c r="D179" s="24">
        <f>D171</f>
        <v>48.025000000000006</v>
      </c>
      <c r="E179" s="67" t="s">
        <v>65</v>
      </c>
      <c r="F179" s="60">
        <v>204038</v>
      </c>
      <c r="G179" s="22" t="s">
        <v>12</v>
      </c>
      <c r="H179" s="37">
        <v>1.7</v>
      </c>
      <c r="I179" s="38">
        <v>3.4</v>
      </c>
      <c r="J179" s="39">
        <v>3.15</v>
      </c>
      <c r="K179" s="39">
        <v>1.45</v>
      </c>
      <c r="L179" s="39"/>
      <c r="M179" s="63">
        <f>IF(H179=0,"0,000",SUM(H179+I179+J179)+(K180-K179)-L179)</f>
        <v>11.8</v>
      </c>
      <c r="O179" s="72"/>
      <c r="P179" s="86">
        <v>1.9</v>
      </c>
      <c r="Q179" s="86">
        <v>1.8</v>
      </c>
      <c r="R179" s="85">
        <f>5-((P179+Q179)/2)</f>
        <v>3.15</v>
      </c>
    </row>
    <row r="180" spans="1:18" ht="15" customHeight="1" thickBot="1">
      <c r="A180" s="14"/>
      <c r="C180" s="31"/>
      <c r="D180" s="24">
        <f>D171</f>
        <v>48.025000000000006</v>
      </c>
      <c r="E180" s="30"/>
      <c r="F180" s="61"/>
      <c r="G180" s="23"/>
      <c r="H180" s="44">
        <v>3</v>
      </c>
      <c r="I180" s="45">
        <v>5</v>
      </c>
      <c r="J180" s="46">
        <v>8</v>
      </c>
      <c r="K180" s="46">
        <v>5</v>
      </c>
      <c r="L180" s="46" t="s">
        <v>7</v>
      </c>
      <c r="M180" s="47">
        <v>18</v>
      </c>
      <c r="O180" s="72"/>
      <c r="P180" s="72"/>
      <c r="Q180" s="72"/>
      <c r="R180" s="72"/>
    </row>
    <row r="181" spans="1:18" ht="15" customHeight="1" thickBot="1">
      <c r="A181" s="25">
        <v>18</v>
      </c>
      <c r="B181" s="19" t="s">
        <v>26</v>
      </c>
      <c r="C181" s="55" t="s">
        <v>27</v>
      </c>
      <c r="D181" s="18">
        <f>M181+M187+M183+M185+M189</f>
        <v>44.199999999999996</v>
      </c>
      <c r="E181" s="27" t="s">
        <v>197</v>
      </c>
      <c r="F181" s="59" t="s">
        <v>198</v>
      </c>
      <c r="G181" s="20" t="s">
        <v>16</v>
      </c>
      <c r="H181" s="34">
        <v>2</v>
      </c>
      <c r="I181" s="35">
        <v>3.25</v>
      </c>
      <c r="J181" s="36">
        <v>2.85</v>
      </c>
      <c r="K181" s="36">
        <v>1.05</v>
      </c>
      <c r="L181" s="36"/>
      <c r="M181" s="48">
        <f>IF(H181=0,"0,000",SUM(H181+I181+J181)+(K182-K181)-L181)</f>
        <v>12.05</v>
      </c>
      <c r="O181" s="72"/>
      <c r="P181" s="86">
        <v>2.25</v>
      </c>
      <c r="Q181" s="86">
        <v>2.05</v>
      </c>
      <c r="R181" s="85">
        <f>5-((P181+Q181)/2)</f>
        <v>2.85</v>
      </c>
    </row>
    <row r="182" spans="1:18" ht="15" customHeight="1">
      <c r="A182" s="14"/>
      <c r="B182" s="76"/>
      <c r="C182" s="31"/>
      <c r="D182" s="24">
        <f>D181</f>
        <v>44.199999999999996</v>
      </c>
      <c r="E182" s="29" t="s">
        <v>115</v>
      </c>
      <c r="F182" s="58">
        <v>172270</v>
      </c>
      <c r="G182" s="32"/>
      <c r="H182" s="40">
        <v>3</v>
      </c>
      <c r="I182" s="41">
        <v>5</v>
      </c>
      <c r="J182" s="42">
        <v>5</v>
      </c>
      <c r="K182" s="42">
        <v>5</v>
      </c>
      <c r="L182" s="42" t="s">
        <v>7</v>
      </c>
      <c r="M182" s="43">
        <v>18</v>
      </c>
      <c r="O182" s="72"/>
      <c r="P182" s="72"/>
      <c r="Q182" s="72"/>
      <c r="R182" s="72"/>
    </row>
    <row r="183" spans="1:18" ht="15" customHeight="1">
      <c r="A183" s="14"/>
      <c r="C183" s="31"/>
      <c r="D183" s="24">
        <f>D181</f>
        <v>44.199999999999996</v>
      </c>
      <c r="E183" s="28" t="s">
        <v>116</v>
      </c>
      <c r="F183" s="60">
        <v>172270</v>
      </c>
      <c r="G183" s="22" t="s">
        <v>14</v>
      </c>
      <c r="H183" s="37">
        <v>1.45</v>
      </c>
      <c r="I183" s="38">
        <v>3.1</v>
      </c>
      <c r="J183" s="39">
        <v>3.1</v>
      </c>
      <c r="K183" s="39">
        <v>1.45</v>
      </c>
      <c r="L183" s="39"/>
      <c r="M183" s="63">
        <f>IF(H183=0,"0,000",SUM(H183+I183+J183)+(K184-K183)-L183)</f>
        <v>11.2</v>
      </c>
      <c r="O183" s="72"/>
      <c r="P183" s="86">
        <v>1.95</v>
      </c>
      <c r="Q183" s="86">
        <v>1.85</v>
      </c>
      <c r="R183" s="85">
        <f>5-((P183+Q183)/2)</f>
        <v>3.1</v>
      </c>
    </row>
    <row r="184" spans="1:18" ht="15" customHeight="1">
      <c r="A184" s="14"/>
      <c r="C184" s="31"/>
      <c r="D184" s="24">
        <f>D181</f>
        <v>44.199999999999996</v>
      </c>
      <c r="E184" s="29"/>
      <c r="F184" s="57"/>
      <c r="G184" s="21"/>
      <c r="H184" s="40">
        <v>3</v>
      </c>
      <c r="I184" s="41">
        <v>5</v>
      </c>
      <c r="J184" s="42">
        <v>8</v>
      </c>
      <c r="K184" s="42">
        <v>5</v>
      </c>
      <c r="L184" s="42" t="s">
        <v>7</v>
      </c>
      <c r="M184" s="43">
        <v>18</v>
      </c>
      <c r="O184" s="72"/>
      <c r="P184" s="72"/>
      <c r="Q184" s="72"/>
      <c r="R184" s="72"/>
    </row>
    <row r="185" spans="1:18" ht="15" customHeight="1">
      <c r="A185" s="14"/>
      <c r="C185" s="31"/>
      <c r="D185" s="24">
        <f>D181</f>
        <v>44.199999999999996</v>
      </c>
      <c r="E185" s="28"/>
      <c r="F185" s="60"/>
      <c r="G185" s="22" t="s">
        <v>13</v>
      </c>
      <c r="H185" s="37"/>
      <c r="I185" s="38"/>
      <c r="J185" s="39"/>
      <c r="K185" s="39"/>
      <c r="L185" s="39"/>
      <c r="M185" s="63" t="str">
        <f>IF(H185=0,"0,000",SUM(H185+I185+J185)+(K186-K185)-L185)</f>
        <v>0,000</v>
      </c>
      <c r="O185" s="72"/>
      <c r="P185" s="72"/>
      <c r="Q185" s="72"/>
      <c r="R185" s="72"/>
    </row>
    <row r="186" spans="1:18" ht="15" customHeight="1">
      <c r="A186" s="14"/>
      <c r="C186" s="31"/>
      <c r="D186" s="24">
        <f>D181</f>
        <v>44.199999999999996</v>
      </c>
      <c r="E186" s="29"/>
      <c r="F186" s="57"/>
      <c r="G186" s="21"/>
      <c r="H186" s="40">
        <v>3</v>
      </c>
      <c r="I186" s="41">
        <v>5</v>
      </c>
      <c r="J186" s="42">
        <v>8</v>
      </c>
      <c r="K186" s="42">
        <v>5</v>
      </c>
      <c r="L186" s="42" t="s">
        <v>7</v>
      </c>
      <c r="M186" s="43">
        <v>18</v>
      </c>
      <c r="O186" s="72"/>
      <c r="P186" s="72"/>
      <c r="Q186" s="72"/>
      <c r="R186" s="72"/>
    </row>
    <row r="187" spans="1:18" ht="15" customHeight="1">
      <c r="A187" s="14"/>
      <c r="C187" s="31"/>
      <c r="D187" s="24">
        <f>D181</f>
        <v>44.199999999999996</v>
      </c>
      <c r="E187" s="28" t="s">
        <v>117</v>
      </c>
      <c r="F187" s="60">
        <v>78533</v>
      </c>
      <c r="G187" s="22" t="s">
        <v>15</v>
      </c>
      <c r="H187" s="37">
        <v>1.35</v>
      </c>
      <c r="I187" s="38">
        <v>2.35</v>
      </c>
      <c r="J187" s="39">
        <v>3.325</v>
      </c>
      <c r="K187" s="39">
        <v>1.1</v>
      </c>
      <c r="L187" s="39"/>
      <c r="M187" s="63">
        <f>IF(H187=0,"0,000",SUM(H187+I187+J187)+(K188-K187)-L187)</f>
        <v>10.925</v>
      </c>
      <c r="O187" s="72"/>
      <c r="P187" s="86">
        <v>1.7</v>
      </c>
      <c r="Q187" s="86">
        <v>1.65</v>
      </c>
      <c r="R187" s="85">
        <f>5-((P187+Q187)/2)</f>
        <v>3.325</v>
      </c>
    </row>
    <row r="188" spans="1:18" ht="15" customHeight="1">
      <c r="A188" s="14"/>
      <c r="C188" s="31"/>
      <c r="D188" s="24">
        <f>D181</f>
        <v>44.199999999999996</v>
      </c>
      <c r="E188" s="71" t="s">
        <v>116</v>
      </c>
      <c r="F188" s="64">
        <v>172270</v>
      </c>
      <c r="G188" s="33"/>
      <c r="H188" s="40">
        <v>3</v>
      </c>
      <c r="I188" s="41">
        <v>5</v>
      </c>
      <c r="J188" s="42">
        <v>8</v>
      </c>
      <c r="K188" s="42">
        <v>5</v>
      </c>
      <c r="L188" s="42" t="s">
        <v>7</v>
      </c>
      <c r="M188" s="43">
        <v>18</v>
      </c>
      <c r="O188" s="72"/>
      <c r="P188" s="72"/>
      <c r="Q188" s="72"/>
      <c r="R188" s="72"/>
    </row>
    <row r="189" spans="1:18" ht="15" customHeight="1">
      <c r="A189" s="14"/>
      <c r="C189" s="31"/>
      <c r="D189" s="24">
        <f>D181</f>
        <v>44.199999999999996</v>
      </c>
      <c r="E189" s="28" t="s">
        <v>117</v>
      </c>
      <c r="F189" s="60">
        <v>78533</v>
      </c>
      <c r="G189" s="22" t="s">
        <v>12</v>
      </c>
      <c r="H189" s="37">
        <v>1.3</v>
      </c>
      <c r="I189" s="38">
        <v>1.75</v>
      </c>
      <c r="J189" s="39">
        <v>3.05</v>
      </c>
      <c r="K189" s="39">
        <v>1.075</v>
      </c>
      <c r="L189" s="39"/>
      <c r="M189" s="63">
        <f>IF(H189=0,"0,000",SUM(H189+I189+J189)+(K190-K189)-L189)</f>
        <v>10.024999999999999</v>
      </c>
      <c r="O189" s="72"/>
      <c r="P189" s="86">
        <v>2</v>
      </c>
      <c r="Q189" s="86">
        <v>1.9</v>
      </c>
      <c r="R189" s="85">
        <f>5-((P189+Q189)/2)</f>
        <v>3.05</v>
      </c>
    </row>
    <row r="190" spans="1:18" ht="15" customHeight="1" thickBot="1">
      <c r="A190" s="14"/>
      <c r="C190" s="31"/>
      <c r="D190" s="24">
        <f>D181</f>
        <v>44.199999999999996</v>
      </c>
      <c r="E190" s="30"/>
      <c r="F190" s="61"/>
      <c r="G190" s="23"/>
      <c r="H190" s="44">
        <v>3</v>
      </c>
      <c r="I190" s="45">
        <v>5</v>
      </c>
      <c r="J190" s="46">
        <v>8</v>
      </c>
      <c r="K190" s="46">
        <v>5</v>
      </c>
      <c r="L190" s="46" t="s">
        <v>7</v>
      </c>
      <c r="M190" s="47">
        <v>18</v>
      </c>
      <c r="O190" s="72"/>
      <c r="P190" s="72"/>
      <c r="Q190" s="72"/>
      <c r="R190" s="72"/>
    </row>
    <row r="191" spans="1:18" ht="15" customHeight="1" thickBot="1">
      <c r="A191" s="25">
        <v>19</v>
      </c>
      <c r="B191" s="19" t="s">
        <v>47</v>
      </c>
      <c r="C191" s="55" t="s">
        <v>48</v>
      </c>
      <c r="D191" s="18">
        <f>M191+M197+M193+M195+M199</f>
        <v>42.425</v>
      </c>
      <c r="E191" s="27" t="s">
        <v>72</v>
      </c>
      <c r="F191" s="59" t="s">
        <v>74</v>
      </c>
      <c r="G191" s="20" t="s">
        <v>16</v>
      </c>
      <c r="H191" s="34">
        <v>1.55</v>
      </c>
      <c r="I191" s="35">
        <v>4.8</v>
      </c>
      <c r="J191" s="36">
        <v>2.7</v>
      </c>
      <c r="K191" s="36">
        <v>1</v>
      </c>
      <c r="L191" s="36"/>
      <c r="M191" s="48">
        <f>IF(H191=0,"0,000",SUM(H191+I191+J191)+(K192-K191)-L191)</f>
        <v>13.05</v>
      </c>
      <c r="O191" s="72"/>
      <c r="P191" s="86">
        <v>2.4</v>
      </c>
      <c r="Q191" s="86">
        <v>2.2</v>
      </c>
      <c r="R191" s="85">
        <f>5-((P191+Q191)/2)</f>
        <v>2.7</v>
      </c>
    </row>
    <row r="192" spans="1:18" ht="15" customHeight="1">
      <c r="A192" s="14"/>
      <c r="B192" s="87"/>
      <c r="C192" s="74"/>
      <c r="D192" s="24">
        <f>D191</f>
        <v>42.425</v>
      </c>
      <c r="E192" s="29" t="s">
        <v>73</v>
      </c>
      <c r="F192" s="58">
        <v>194387</v>
      </c>
      <c r="G192" s="32"/>
      <c r="H192" s="40">
        <v>3</v>
      </c>
      <c r="I192" s="41">
        <v>5</v>
      </c>
      <c r="J192" s="42">
        <v>5</v>
      </c>
      <c r="K192" s="42">
        <v>5</v>
      </c>
      <c r="L192" s="42" t="s">
        <v>7</v>
      </c>
      <c r="M192" s="43">
        <v>18</v>
      </c>
      <c r="O192" s="72"/>
      <c r="P192" s="72"/>
      <c r="Q192" s="72"/>
      <c r="R192" s="72"/>
    </row>
    <row r="193" spans="1:18" ht="15" customHeight="1">
      <c r="A193" s="14"/>
      <c r="C193" s="31"/>
      <c r="D193" s="24">
        <f>D191</f>
        <v>42.425</v>
      </c>
      <c r="E193" s="28" t="s">
        <v>75</v>
      </c>
      <c r="F193" s="60">
        <v>201975</v>
      </c>
      <c r="G193" s="22" t="s">
        <v>14</v>
      </c>
      <c r="H193" s="37">
        <v>1.35</v>
      </c>
      <c r="I193" s="38">
        <v>2.2</v>
      </c>
      <c r="J193" s="39">
        <v>2.575</v>
      </c>
      <c r="K193" s="39">
        <v>1</v>
      </c>
      <c r="L193" s="39"/>
      <c r="M193" s="63">
        <f>IF(H193=0,"0,000",SUM(H193+I193+J193)+(K194-K193)-L193)</f>
        <v>10.125</v>
      </c>
      <c r="O193" s="72"/>
      <c r="P193" s="86">
        <v>2.5</v>
      </c>
      <c r="Q193" s="86">
        <v>2.35</v>
      </c>
      <c r="R193" s="85">
        <f>5-((P193+Q193)/2)</f>
        <v>2.575</v>
      </c>
    </row>
    <row r="194" spans="1:18" ht="15" customHeight="1">
      <c r="A194" s="14"/>
      <c r="C194" s="31"/>
      <c r="D194" s="24">
        <f>D191</f>
        <v>42.425</v>
      </c>
      <c r="E194" s="29"/>
      <c r="F194" s="57"/>
      <c r="G194" s="21"/>
      <c r="H194" s="40">
        <v>3</v>
      </c>
      <c r="I194" s="41">
        <v>5</v>
      </c>
      <c r="J194" s="42">
        <v>8</v>
      </c>
      <c r="K194" s="42">
        <v>5</v>
      </c>
      <c r="L194" s="42" t="s">
        <v>7</v>
      </c>
      <c r="M194" s="43">
        <v>18</v>
      </c>
      <c r="O194" s="72"/>
      <c r="P194" s="72"/>
      <c r="Q194" s="72"/>
      <c r="R194" s="72"/>
    </row>
    <row r="195" spans="1:18" ht="15" customHeight="1">
      <c r="A195" s="14"/>
      <c r="C195" s="31"/>
      <c r="D195" s="24">
        <f>D191</f>
        <v>42.425</v>
      </c>
      <c r="E195" s="28"/>
      <c r="F195" s="60"/>
      <c r="G195" s="22" t="s">
        <v>13</v>
      </c>
      <c r="H195" s="37"/>
      <c r="I195" s="38"/>
      <c r="J195" s="39"/>
      <c r="K195" s="39"/>
      <c r="L195" s="39"/>
      <c r="M195" s="63" t="str">
        <f>IF(H195=0,"0,000",SUM(H195+I195+J195)+(K196-K195)-L195)</f>
        <v>0,000</v>
      </c>
      <c r="O195" s="72"/>
      <c r="P195" s="72"/>
      <c r="Q195" s="72"/>
      <c r="R195" s="72"/>
    </row>
    <row r="196" spans="1:18" ht="15" customHeight="1">
      <c r="A196" s="14"/>
      <c r="C196" s="31"/>
      <c r="D196" s="24">
        <f>D191</f>
        <v>42.425</v>
      </c>
      <c r="E196" s="29"/>
      <c r="F196" s="62"/>
      <c r="G196" s="21"/>
      <c r="H196" s="40">
        <v>3</v>
      </c>
      <c r="I196" s="41">
        <v>5</v>
      </c>
      <c r="J196" s="42">
        <v>8</v>
      </c>
      <c r="K196" s="42">
        <v>5</v>
      </c>
      <c r="L196" s="42" t="s">
        <v>7</v>
      </c>
      <c r="M196" s="43">
        <v>18</v>
      </c>
      <c r="O196" s="72"/>
      <c r="P196" s="72"/>
      <c r="Q196" s="72"/>
      <c r="R196" s="72"/>
    </row>
    <row r="197" spans="1:18" ht="15" customHeight="1">
      <c r="A197" s="14"/>
      <c r="C197" s="31"/>
      <c r="D197" s="24">
        <f>D191</f>
        <v>42.425</v>
      </c>
      <c r="E197" s="28" t="s">
        <v>75</v>
      </c>
      <c r="F197" s="60">
        <v>201975</v>
      </c>
      <c r="G197" s="22" t="s">
        <v>15</v>
      </c>
      <c r="H197" s="37">
        <v>1.75</v>
      </c>
      <c r="I197" s="38">
        <v>1.85</v>
      </c>
      <c r="J197" s="39">
        <v>2.3</v>
      </c>
      <c r="K197" s="39">
        <v>1.65</v>
      </c>
      <c r="L197" s="39"/>
      <c r="M197" s="63">
        <f>IF(H197=0,"0,000",SUM(H197+I197+J197)+(K198-K197)-L197)</f>
        <v>9.25</v>
      </c>
      <c r="O197" s="72"/>
      <c r="P197" s="86">
        <v>2.65</v>
      </c>
      <c r="Q197" s="86">
        <v>2.75</v>
      </c>
      <c r="R197" s="85">
        <f>5-((P197+Q197)/2)</f>
        <v>2.3</v>
      </c>
    </row>
    <row r="198" spans="1:18" ht="15" customHeight="1">
      <c r="A198" s="14"/>
      <c r="C198" s="31"/>
      <c r="D198" s="24">
        <f>D191</f>
        <v>42.425</v>
      </c>
      <c r="E198" s="29" t="s">
        <v>76</v>
      </c>
      <c r="F198" s="58">
        <v>138364</v>
      </c>
      <c r="G198" s="33"/>
      <c r="H198" s="40">
        <v>3</v>
      </c>
      <c r="I198" s="41">
        <v>5</v>
      </c>
      <c r="J198" s="42">
        <v>8</v>
      </c>
      <c r="K198" s="42">
        <v>5</v>
      </c>
      <c r="L198" s="42" t="s">
        <v>7</v>
      </c>
      <c r="M198" s="43">
        <v>18</v>
      </c>
      <c r="O198" s="72"/>
      <c r="P198" s="72"/>
      <c r="Q198" s="72"/>
      <c r="R198" s="72"/>
    </row>
    <row r="199" spans="1:18" ht="15" customHeight="1">
      <c r="A199" s="14"/>
      <c r="C199" s="31"/>
      <c r="D199" s="24">
        <f>D191</f>
        <v>42.425</v>
      </c>
      <c r="E199" s="67" t="s">
        <v>76</v>
      </c>
      <c r="F199" s="68">
        <v>138364</v>
      </c>
      <c r="G199" s="22" t="s">
        <v>12</v>
      </c>
      <c r="H199" s="37">
        <v>1.05</v>
      </c>
      <c r="I199" s="38">
        <v>2.3</v>
      </c>
      <c r="J199" s="39">
        <v>2.55</v>
      </c>
      <c r="K199" s="39">
        <v>0.9</v>
      </c>
      <c r="L199" s="39"/>
      <c r="M199" s="63">
        <f>IF(H199=0,"0,000",SUM(H199+I199+J199)+(K200-K199)-L199)</f>
        <v>10</v>
      </c>
      <c r="O199" s="72"/>
      <c r="P199" s="86">
        <v>2.4</v>
      </c>
      <c r="Q199" s="86">
        <v>2.5</v>
      </c>
      <c r="R199" s="85">
        <f>5-((P199+Q199)/2)</f>
        <v>2.55</v>
      </c>
    </row>
    <row r="200" spans="1:18" ht="15" customHeight="1" thickBot="1">
      <c r="A200" s="14"/>
      <c r="C200" s="31"/>
      <c r="D200" s="24">
        <f>D191</f>
        <v>42.425</v>
      </c>
      <c r="E200" s="30"/>
      <c r="F200" s="61"/>
      <c r="G200" s="23"/>
      <c r="H200" s="44">
        <v>3</v>
      </c>
      <c r="I200" s="45">
        <v>5</v>
      </c>
      <c r="J200" s="46">
        <v>8</v>
      </c>
      <c r="K200" s="46">
        <v>5</v>
      </c>
      <c r="L200" s="46" t="s">
        <v>7</v>
      </c>
      <c r="M200" s="47">
        <v>18</v>
      </c>
      <c r="O200" s="72"/>
      <c r="P200" s="72"/>
      <c r="Q200" s="72"/>
      <c r="R200" s="72"/>
    </row>
    <row r="201" spans="1:18" ht="15" customHeight="1" thickBot="1">
      <c r="A201" s="25">
        <v>20</v>
      </c>
      <c r="B201" s="19" t="s">
        <v>55</v>
      </c>
      <c r="C201" s="55" t="s">
        <v>56</v>
      </c>
      <c r="D201" s="18">
        <f>M201+M203+M205+M207+M209</f>
        <v>45.575</v>
      </c>
      <c r="E201" s="27" t="s">
        <v>78</v>
      </c>
      <c r="F201" s="59" t="s">
        <v>80</v>
      </c>
      <c r="G201" s="20" t="s">
        <v>16</v>
      </c>
      <c r="H201" s="34">
        <v>1.85</v>
      </c>
      <c r="I201" s="35">
        <v>4.55</v>
      </c>
      <c r="J201" s="36">
        <v>3.1</v>
      </c>
      <c r="K201" s="36">
        <v>1.15</v>
      </c>
      <c r="L201" s="36"/>
      <c r="M201" s="48">
        <f>IF(H201=0,"0,000",SUM(H201+I201+J201)+(K202-K201)-L201)</f>
        <v>13.35</v>
      </c>
      <c r="O201" s="72"/>
      <c r="P201" s="86">
        <v>2.05</v>
      </c>
      <c r="Q201" s="86">
        <v>1.75</v>
      </c>
      <c r="R201" s="85">
        <f>5-((P201+Q201)/2)</f>
        <v>3.1</v>
      </c>
    </row>
    <row r="202" spans="1:18" ht="15" customHeight="1">
      <c r="A202" s="14"/>
      <c r="B202" s="87"/>
      <c r="C202" s="74"/>
      <c r="D202" s="24">
        <f>D201</f>
        <v>45.575</v>
      </c>
      <c r="E202" s="29" t="s">
        <v>79</v>
      </c>
      <c r="F202" s="58" t="s">
        <v>81</v>
      </c>
      <c r="G202" s="32"/>
      <c r="H202" s="40">
        <v>3</v>
      </c>
      <c r="I202" s="41">
        <v>5</v>
      </c>
      <c r="J202" s="42">
        <v>5</v>
      </c>
      <c r="K202" s="42">
        <v>5</v>
      </c>
      <c r="L202" s="42" t="s">
        <v>7</v>
      </c>
      <c r="M202" s="43">
        <v>18</v>
      </c>
      <c r="O202" s="72"/>
      <c r="P202" s="72"/>
      <c r="Q202" s="72"/>
      <c r="R202" s="72"/>
    </row>
    <row r="203" spans="1:18" ht="15" customHeight="1">
      <c r="A203" s="14"/>
      <c r="C203" s="31"/>
      <c r="D203" s="24">
        <f>D201</f>
        <v>45.575</v>
      </c>
      <c r="E203" s="28" t="s">
        <v>82</v>
      </c>
      <c r="F203" s="60">
        <v>277020</v>
      </c>
      <c r="G203" s="22" t="s">
        <v>14</v>
      </c>
      <c r="H203" s="37">
        <v>1.4</v>
      </c>
      <c r="I203" s="38">
        <v>2.5</v>
      </c>
      <c r="J203" s="39">
        <v>2.7</v>
      </c>
      <c r="K203" s="39">
        <v>1.15</v>
      </c>
      <c r="L203" s="39"/>
      <c r="M203" s="63">
        <f>IF(H203=0,"0,000",SUM(H203+I203+J203)+(K204-K203)-L203)</f>
        <v>10.45</v>
      </c>
      <c r="O203" s="72"/>
      <c r="P203" s="86">
        <v>2.2</v>
      </c>
      <c r="Q203" s="86">
        <v>2.4</v>
      </c>
      <c r="R203" s="85">
        <f>5-((P203+Q203)/2)</f>
        <v>2.7</v>
      </c>
    </row>
    <row r="204" spans="1:18" ht="15" customHeight="1">
      <c r="A204" s="14"/>
      <c r="C204" s="31"/>
      <c r="D204" s="24">
        <f>D201</f>
        <v>45.575</v>
      </c>
      <c r="E204" s="29"/>
      <c r="F204" s="58"/>
      <c r="G204" s="33"/>
      <c r="H204" s="40">
        <v>3</v>
      </c>
      <c r="I204" s="41">
        <v>5</v>
      </c>
      <c r="J204" s="42">
        <v>8</v>
      </c>
      <c r="K204" s="42">
        <v>5</v>
      </c>
      <c r="L204" s="42" t="s">
        <v>7</v>
      </c>
      <c r="M204" s="43">
        <v>18</v>
      </c>
      <c r="O204" s="72"/>
      <c r="P204" s="72"/>
      <c r="Q204" s="72"/>
      <c r="R204" s="72"/>
    </row>
    <row r="205" spans="1:18" ht="15" customHeight="1">
      <c r="A205" s="14"/>
      <c r="C205" s="31"/>
      <c r="D205" s="24">
        <f>D201</f>
        <v>45.575</v>
      </c>
      <c r="E205" s="28" t="s">
        <v>82</v>
      </c>
      <c r="F205" s="60">
        <v>277020</v>
      </c>
      <c r="G205" s="22" t="s">
        <v>13</v>
      </c>
      <c r="H205" s="37">
        <v>1.6</v>
      </c>
      <c r="I205" s="38">
        <v>1.95</v>
      </c>
      <c r="J205" s="39">
        <v>2.975</v>
      </c>
      <c r="K205" s="39">
        <v>1.05</v>
      </c>
      <c r="L205" s="39"/>
      <c r="M205" s="63">
        <f>IF(H205=0,"0,000",SUM(H205+I205+J205)+(K206-K205)-L205)</f>
        <v>10.475000000000001</v>
      </c>
      <c r="O205" s="72"/>
      <c r="P205" s="86">
        <v>2.05</v>
      </c>
      <c r="Q205" s="86">
        <v>2</v>
      </c>
      <c r="R205" s="85">
        <f>5-((P205+Q205)/2)</f>
        <v>2.975</v>
      </c>
    </row>
    <row r="206" spans="1:18" ht="15" customHeight="1">
      <c r="A206" s="14"/>
      <c r="C206" s="31"/>
      <c r="D206" s="24">
        <f>D201</f>
        <v>45.575</v>
      </c>
      <c r="E206" s="29"/>
      <c r="F206" s="58"/>
      <c r="G206" s="21"/>
      <c r="H206" s="40">
        <v>3</v>
      </c>
      <c r="I206" s="41">
        <v>5</v>
      </c>
      <c r="J206" s="42">
        <v>8</v>
      </c>
      <c r="K206" s="42">
        <v>5</v>
      </c>
      <c r="L206" s="42" t="s">
        <v>7</v>
      </c>
      <c r="M206" s="43">
        <v>18</v>
      </c>
      <c r="O206" s="72"/>
      <c r="P206" s="72"/>
      <c r="Q206" s="72"/>
      <c r="R206" s="72"/>
    </row>
    <row r="207" spans="1:18" ht="15" customHeight="1">
      <c r="A207" s="14"/>
      <c r="C207" s="31"/>
      <c r="D207" s="24">
        <f>D201</f>
        <v>45.575</v>
      </c>
      <c r="E207" s="28"/>
      <c r="F207" s="60"/>
      <c r="G207" s="22" t="s">
        <v>15</v>
      </c>
      <c r="H207" s="37"/>
      <c r="I207" s="38"/>
      <c r="J207" s="39"/>
      <c r="K207" s="39"/>
      <c r="L207" s="39"/>
      <c r="M207" s="63" t="str">
        <f>IF(H207=0,"0,000",SUM(H207+I207+J207)+(K208-K207)-L207)</f>
        <v>0,000</v>
      </c>
      <c r="O207" s="72"/>
      <c r="P207" s="72"/>
      <c r="Q207" s="72"/>
      <c r="R207" s="72"/>
    </row>
    <row r="208" spans="1:18" ht="15" customHeight="1">
      <c r="A208" s="14"/>
      <c r="C208" s="31"/>
      <c r="D208" s="24">
        <f>D201</f>
        <v>45.575</v>
      </c>
      <c r="E208" s="29"/>
      <c r="F208" s="69"/>
      <c r="G208" s="21"/>
      <c r="H208" s="40">
        <v>3</v>
      </c>
      <c r="I208" s="41">
        <v>5</v>
      </c>
      <c r="J208" s="42">
        <v>8</v>
      </c>
      <c r="K208" s="42">
        <v>5</v>
      </c>
      <c r="L208" s="42" t="s">
        <v>7</v>
      </c>
      <c r="M208" s="43">
        <v>18</v>
      </c>
      <c r="O208" s="72"/>
      <c r="P208" s="72"/>
      <c r="Q208" s="72"/>
      <c r="R208" s="72"/>
    </row>
    <row r="209" spans="1:18" ht="15" customHeight="1">
      <c r="A209" s="14"/>
      <c r="C209" s="31"/>
      <c r="D209" s="24">
        <f>D201</f>
        <v>45.575</v>
      </c>
      <c r="E209" s="28" t="s">
        <v>83</v>
      </c>
      <c r="F209" s="60">
        <v>279409</v>
      </c>
      <c r="G209" s="22" t="s">
        <v>12</v>
      </c>
      <c r="H209" s="37">
        <v>1.8</v>
      </c>
      <c r="I209" s="38">
        <v>2.15</v>
      </c>
      <c r="J209" s="39">
        <v>3.2</v>
      </c>
      <c r="K209" s="39">
        <v>0.85</v>
      </c>
      <c r="L209" s="39"/>
      <c r="M209" s="63">
        <f>IF(H209=0,"0,000",SUM(H209+I209+J209)+(K210-K209)-L209)</f>
        <v>11.3</v>
      </c>
      <c r="O209" s="72"/>
      <c r="P209" s="86">
        <v>1.9</v>
      </c>
      <c r="Q209" s="86">
        <v>1.7</v>
      </c>
      <c r="R209" s="85">
        <f>5-((P209+Q209)/2)</f>
        <v>3.2</v>
      </c>
    </row>
    <row r="210" spans="1:18" ht="15" customHeight="1" thickBot="1">
      <c r="A210" s="14"/>
      <c r="C210" s="31"/>
      <c r="D210" s="24">
        <f>D201</f>
        <v>45.575</v>
      </c>
      <c r="E210" s="30"/>
      <c r="F210" s="70"/>
      <c r="G210" s="23"/>
      <c r="H210" s="44">
        <v>3</v>
      </c>
      <c r="I210" s="45">
        <v>5</v>
      </c>
      <c r="J210" s="46">
        <v>8</v>
      </c>
      <c r="K210" s="46">
        <v>5</v>
      </c>
      <c r="L210" s="46" t="s">
        <v>7</v>
      </c>
      <c r="M210" s="47">
        <v>18</v>
      </c>
      <c r="O210" s="72"/>
      <c r="P210" s="72"/>
      <c r="Q210" s="72"/>
      <c r="R210" s="72"/>
    </row>
    <row r="211" spans="1:18" ht="15" customHeight="1" thickBot="1">
      <c r="A211" s="25">
        <v>21</v>
      </c>
      <c r="B211" s="19" t="s">
        <v>46</v>
      </c>
      <c r="C211" s="55" t="s">
        <v>45</v>
      </c>
      <c r="D211" s="18">
        <f>M211+M217+M213+M215+M219</f>
        <v>39.474999999999994</v>
      </c>
      <c r="E211" s="27" t="s">
        <v>99</v>
      </c>
      <c r="F211" s="59" t="s">
        <v>61</v>
      </c>
      <c r="G211" s="20" t="s">
        <v>16</v>
      </c>
      <c r="H211" s="34">
        <v>1.3</v>
      </c>
      <c r="I211" s="35">
        <v>4.35</v>
      </c>
      <c r="J211" s="36">
        <v>3.075</v>
      </c>
      <c r="K211" s="36">
        <v>1.2</v>
      </c>
      <c r="L211" s="36"/>
      <c r="M211" s="48">
        <f>IF(H211=0,"0,000",SUM(H211+I211+J211)+(K212-K211)-L211)</f>
        <v>12.524999999999999</v>
      </c>
      <c r="O211" s="72"/>
      <c r="P211" s="86">
        <v>1.85</v>
      </c>
      <c r="Q211" s="86">
        <v>2</v>
      </c>
      <c r="R211" s="85">
        <f>5-((P211+Q211)/2)</f>
        <v>3.075</v>
      </c>
    </row>
    <row r="212" spans="1:18" ht="15" customHeight="1">
      <c r="A212" s="14"/>
      <c r="B212" s="87"/>
      <c r="C212" s="74"/>
      <c r="D212" s="24">
        <f>D211</f>
        <v>39.474999999999994</v>
      </c>
      <c r="E212" s="29" t="s">
        <v>100</v>
      </c>
      <c r="F212" s="58">
        <v>172802</v>
      </c>
      <c r="G212" s="32"/>
      <c r="H212" s="40">
        <v>3</v>
      </c>
      <c r="I212" s="41">
        <v>5</v>
      </c>
      <c r="J212" s="42">
        <v>5</v>
      </c>
      <c r="K212" s="42">
        <v>5</v>
      </c>
      <c r="L212" s="42" t="s">
        <v>7</v>
      </c>
      <c r="M212" s="43">
        <v>18</v>
      </c>
      <c r="O212" s="72"/>
      <c r="P212" s="72"/>
      <c r="Q212" s="72"/>
      <c r="R212" s="72"/>
    </row>
    <row r="213" spans="1:18" ht="15" customHeight="1">
      <c r="A213" s="14"/>
      <c r="C213" s="31"/>
      <c r="D213" s="24">
        <f>D211</f>
        <v>39.474999999999994</v>
      </c>
      <c r="E213" s="28" t="s">
        <v>59</v>
      </c>
      <c r="F213" s="60" t="s">
        <v>62</v>
      </c>
      <c r="G213" s="22" t="s">
        <v>14</v>
      </c>
      <c r="H213" s="37">
        <v>1.3</v>
      </c>
      <c r="I213" s="38">
        <v>3.25</v>
      </c>
      <c r="J213" s="39">
        <v>2.55</v>
      </c>
      <c r="K213" s="39">
        <v>1.1</v>
      </c>
      <c r="L213" s="39"/>
      <c r="M213" s="63">
        <f>IF(H213=0,"0,000",SUM(H213+I213+J213)+(K214-K213)-L213)</f>
        <v>11</v>
      </c>
      <c r="O213" s="72"/>
      <c r="P213" s="86">
        <v>2.35</v>
      </c>
      <c r="Q213" s="86">
        <v>2.55</v>
      </c>
      <c r="R213" s="85">
        <f>5-((P213+Q213)/2)</f>
        <v>2.55</v>
      </c>
    </row>
    <row r="214" spans="1:18" ht="15" customHeight="1">
      <c r="A214" s="14"/>
      <c r="C214" s="31"/>
      <c r="D214" s="24">
        <f>D211</f>
        <v>39.474999999999994</v>
      </c>
      <c r="E214" s="29"/>
      <c r="F214" s="57"/>
      <c r="G214" s="21"/>
      <c r="H214" s="40">
        <v>3</v>
      </c>
      <c r="I214" s="41">
        <v>5</v>
      </c>
      <c r="J214" s="42">
        <v>8</v>
      </c>
      <c r="K214" s="42">
        <v>5</v>
      </c>
      <c r="L214" s="42" t="s">
        <v>7</v>
      </c>
      <c r="M214" s="43">
        <v>18</v>
      </c>
      <c r="O214" s="72"/>
      <c r="P214" s="72"/>
      <c r="Q214" s="72"/>
      <c r="R214" s="72"/>
    </row>
    <row r="215" spans="1:18" ht="15" customHeight="1">
      <c r="A215" s="14"/>
      <c r="C215" s="31"/>
      <c r="D215" s="24">
        <f>D211</f>
        <v>39.474999999999994</v>
      </c>
      <c r="E215" s="28"/>
      <c r="F215" s="60"/>
      <c r="G215" s="22" t="s">
        <v>13</v>
      </c>
      <c r="H215" s="37"/>
      <c r="I215" s="38"/>
      <c r="J215" s="39"/>
      <c r="K215" s="39"/>
      <c r="L215" s="39"/>
      <c r="M215" s="63" t="str">
        <f>IF(H215=0,"0,000",SUM(H215+I215+J215)+(K216-K215)-L215)</f>
        <v>0,000</v>
      </c>
      <c r="O215" s="72"/>
      <c r="P215" s="72"/>
      <c r="Q215" s="72"/>
      <c r="R215" s="72"/>
    </row>
    <row r="216" spans="1:18" ht="15" customHeight="1">
      <c r="A216" s="14"/>
      <c r="C216" s="31"/>
      <c r="D216" s="24">
        <f>D211</f>
        <v>39.474999999999994</v>
      </c>
      <c r="E216" s="29"/>
      <c r="F216" s="62"/>
      <c r="G216" s="21"/>
      <c r="H216" s="40">
        <v>3</v>
      </c>
      <c r="I216" s="41">
        <v>5</v>
      </c>
      <c r="J216" s="42">
        <v>8</v>
      </c>
      <c r="K216" s="42">
        <v>5</v>
      </c>
      <c r="L216" s="42" t="s">
        <v>7</v>
      </c>
      <c r="M216" s="43">
        <v>18</v>
      </c>
      <c r="O216" s="72"/>
      <c r="P216" s="72"/>
      <c r="Q216" s="72"/>
      <c r="R216" s="72"/>
    </row>
    <row r="217" spans="1:18" ht="15" customHeight="1">
      <c r="A217" s="14"/>
      <c r="C217" s="31"/>
      <c r="D217" s="24">
        <f>D211</f>
        <v>39.474999999999994</v>
      </c>
      <c r="E217" s="28" t="s">
        <v>205</v>
      </c>
      <c r="F217" s="60" t="s">
        <v>62</v>
      </c>
      <c r="G217" s="22" t="s">
        <v>15</v>
      </c>
      <c r="H217" s="37">
        <v>1</v>
      </c>
      <c r="I217" s="38">
        <v>1.35</v>
      </c>
      <c r="J217" s="39">
        <v>2.125</v>
      </c>
      <c r="K217" s="39">
        <v>2.2</v>
      </c>
      <c r="L217" s="39"/>
      <c r="M217" s="63">
        <f>IF(H217=0,"0,000",SUM(H217+I217+J217)+(K218-K217)-L217)</f>
        <v>7.2749999999999995</v>
      </c>
      <c r="O217" s="72"/>
      <c r="P217" s="86">
        <v>2.85</v>
      </c>
      <c r="Q217" s="86">
        <v>2.9</v>
      </c>
      <c r="R217" s="85">
        <f>5-((P217+Q217)/2)</f>
        <v>2.125</v>
      </c>
    </row>
    <row r="218" spans="1:18" ht="15" customHeight="1">
      <c r="A218" s="14"/>
      <c r="C218" s="31"/>
      <c r="D218" s="24">
        <f>D211</f>
        <v>39.474999999999994</v>
      </c>
      <c r="E218" s="29" t="s">
        <v>123</v>
      </c>
      <c r="F218" s="58">
        <v>122949</v>
      </c>
      <c r="G218" s="33"/>
      <c r="H218" s="40">
        <v>3</v>
      </c>
      <c r="I218" s="41">
        <v>5</v>
      </c>
      <c r="J218" s="42">
        <v>8</v>
      </c>
      <c r="K218" s="42">
        <v>5</v>
      </c>
      <c r="L218" s="42" t="s">
        <v>7</v>
      </c>
      <c r="M218" s="43">
        <v>18</v>
      </c>
      <c r="O218" s="72"/>
      <c r="P218" s="72"/>
      <c r="Q218" s="72"/>
      <c r="R218" s="72"/>
    </row>
    <row r="219" spans="1:18" ht="15" customHeight="1">
      <c r="A219" s="14"/>
      <c r="C219" s="31"/>
      <c r="D219" s="24">
        <f>D211</f>
        <v>39.474999999999994</v>
      </c>
      <c r="E219" s="28" t="s">
        <v>60</v>
      </c>
      <c r="F219" s="60" t="s">
        <v>63</v>
      </c>
      <c r="G219" s="22" t="s">
        <v>12</v>
      </c>
      <c r="H219" s="37">
        <v>1.25</v>
      </c>
      <c r="I219" s="38">
        <v>1.9</v>
      </c>
      <c r="J219" s="39">
        <v>2.175</v>
      </c>
      <c r="K219" s="39">
        <v>1.65</v>
      </c>
      <c r="L219" s="39"/>
      <c r="M219" s="63">
        <f>IF(H219=0,"0,000",SUM(H219+I219+J219)+(K220-K219)-L219)</f>
        <v>8.674999999999999</v>
      </c>
      <c r="O219" s="72"/>
      <c r="P219" s="86">
        <v>2.85</v>
      </c>
      <c r="Q219" s="86">
        <v>2.8</v>
      </c>
      <c r="R219" s="85">
        <f>5-((P219+Q219)/2)</f>
        <v>2.175</v>
      </c>
    </row>
    <row r="220" spans="1:18" ht="15" customHeight="1" thickBot="1">
      <c r="A220" s="14"/>
      <c r="C220" s="31"/>
      <c r="D220" s="24">
        <f>D211</f>
        <v>39.474999999999994</v>
      </c>
      <c r="E220" s="30"/>
      <c r="F220" s="61"/>
      <c r="G220" s="23"/>
      <c r="H220" s="44">
        <v>3</v>
      </c>
      <c r="I220" s="45">
        <v>5</v>
      </c>
      <c r="J220" s="46">
        <v>8</v>
      </c>
      <c r="K220" s="46">
        <v>5</v>
      </c>
      <c r="L220" s="46" t="s">
        <v>7</v>
      </c>
      <c r="M220" s="47">
        <v>18</v>
      </c>
      <c r="O220" s="72"/>
      <c r="P220" s="72"/>
      <c r="Q220" s="72"/>
      <c r="R220" s="72"/>
    </row>
    <row r="221" spans="1:18" ht="15" customHeight="1" thickBot="1">
      <c r="A221" s="25">
        <v>22</v>
      </c>
      <c r="B221" s="19" t="s">
        <v>30</v>
      </c>
      <c r="C221" s="55" t="s">
        <v>31</v>
      </c>
      <c r="D221" s="18">
        <f>M221+M227+M223+M225+M229</f>
        <v>37.05</v>
      </c>
      <c r="E221" s="27" t="s">
        <v>124</v>
      </c>
      <c r="F221" s="59" t="s">
        <v>126</v>
      </c>
      <c r="G221" s="20" t="s">
        <v>16</v>
      </c>
      <c r="H221" s="34">
        <v>1.1</v>
      </c>
      <c r="I221" s="35">
        <v>3.9</v>
      </c>
      <c r="J221" s="36">
        <v>2.45</v>
      </c>
      <c r="K221" s="36">
        <v>1.2</v>
      </c>
      <c r="L221" s="36"/>
      <c r="M221" s="48">
        <f>IF(H221=0,"0,000",SUM(H221+I221+J221)+(K222-K221)-L221)</f>
        <v>11.25</v>
      </c>
      <c r="O221" s="72"/>
      <c r="P221" s="86">
        <v>2.6</v>
      </c>
      <c r="Q221" s="86">
        <v>2.5</v>
      </c>
      <c r="R221" s="85">
        <f>5-((P221+Q221)/2)</f>
        <v>2.45</v>
      </c>
    </row>
    <row r="222" spans="1:18" ht="15" customHeight="1">
      <c r="A222" s="14"/>
      <c r="B222" s="87"/>
      <c r="C222" s="74"/>
      <c r="D222" s="24">
        <f>D221</f>
        <v>37.05</v>
      </c>
      <c r="E222" s="29" t="s">
        <v>125</v>
      </c>
      <c r="F222" s="58">
        <v>169979</v>
      </c>
      <c r="G222" s="32"/>
      <c r="H222" s="40">
        <v>3</v>
      </c>
      <c r="I222" s="41">
        <v>5</v>
      </c>
      <c r="J222" s="42">
        <v>5</v>
      </c>
      <c r="K222" s="42">
        <v>5</v>
      </c>
      <c r="L222" s="42" t="s">
        <v>7</v>
      </c>
      <c r="M222" s="43">
        <v>18</v>
      </c>
      <c r="O222" s="72"/>
      <c r="P222" s="72"/>
      <c r="Q222" s="72"/>
      <c r="R222" s="72"/>
    </row>
    <row r="223" spans="1:18" ht="15" customHeight="1">
      <c r="A223" s="14"/>
      <c r="C223" s="31"/>
      <c r="D223" s="24">
        <f>D221</f>
        <v>37.05</v>
      </c>
      <c r="E223" s="28" t="s">
        <v>127</v>
      </c>
      <c r="F223" s="60">
        <v>216319</v>
      </c>
      <c r="G223" s="22" t="s">
        <v>14</v>
      </c>
      <c r="H223" s="37">
        <v>1.2</v>
      </c>
      <c r="I223" s="38">
        <v>1.6</v>
      </c>
      <c r="J223" s="39">
        <v>2.6</v>
      </c>
      <c r="K223" s="39">
        <v>1.65</v>
      </c>
      <c r="L223" s="39"/>
      <c r="M223" s="63">
        <f>IF(H223=0,"0,000",SUM(H223+I223+J223)+(K224-K223)-L223)</f>
        <v>8.75</v>
      </c>
      <c r="O223" s="72"/>
      <c r="P223" s="86">
        <v>2.3</v>
      </c>
      <c r="Q223" s="86">
        <v>2.5</v>
      </c>
      <c r="R223" s="85">
        <f>5-((P223+Q223)/2)</f>
        <v>2.6</v>
      </c>
    </row>
    <row r="224" spans="1:18" ht="15" customHeight="1">
      <c r="A224" s="14"/>
      <c r="C224" s="31"/>
      <c r="D224" s="24">
        <f>D221</f>
        <v>37.05</v>
      </c>
      <c r="E224" s="29"/>
      <c r="F224" s="57"/>
      <c r="G224" s="21"/>
      <c r="H224" s="40">
        <v>3</v>
      </c>
      <c r="I224" s="41">
        <v>5</v>
      </c>
      <c r="J224" s="42">
        <v>8</v>
      </c>
      <c r="K224" s="42">
        <v>5</v>
      </c>
      <c r="L224" s="42" t="s">
        <v>7</v>
      </c>
      <c r="M224" s="43">
        <v>18</v>
      </c>
      <c r="O224" s="72"/>
      <c r="P224" s="72"/>
      <c r="Q224" s="72"/>
      <c r="R224" s="72"/>
    </row>
    <row r="225" spans="1:18" ht="15" customHeight="1">
      <c r="A225" s="14"/>
      <c r="C225" s="31"/>
      <c r="D225" s="24">
        <f>D221</f>
        <v>37.05</v>
      </c>
      <c r="E225" s="28"/>
      <c r="F225" s="60"/>
      <c r="G225" s="22" t="s">
        <v>13</v>
      </c>
      <c r="H225" s="37"/>
      <c r="I225" s="38"/>
      <c r="J225" s="39"/>
      <c r="K225" s="39"/>
      <c r="L225" s="39"/>
      <c r="M225" s="63" t="str">
        <f>IF(H225=0,"0,000",SUM(H225+I225+J225)+(K226-K225)-L225)</f>
        <v>0,000</v>
      </c>
      <c r="O225" s="72"/>
      <c r="P225" s="72"/>
      <c r="Q225" s="72"/>
      <c r="R225" s="72"/>
    </row>
    <row r="226" spans="1:18" ht="15" customHeight="1">
      <c r="A226" s="14"/>
      <c r="C226" s="31"/>
      <c r="D226" s="24">
        <f>D221</f>
        <v>37.05</v>
      </c>
      <c r="E226" s="29"/>
      <c r="F226" s="62"/>
      <c r="G226" s="21"/>
      <c r="H226" s="40">
        <v>3</v>
      </c>
      <c r="I226" s="41">
        <v>5</v>
      </c>
      <c r="J226" s="42">
        <v>8</v>
      </c>
      <c r="K226" s="42">
        <v>5</v>
      </c>
      <c r="L226" s="42" t="s">
        <v>7</v>
      </c>
      <c r="M226" s="43">
        <v>18</v>
      </c>
      <c r="O226" s="72"/>
      <c r="P226" s="72"/>
      <c r="Q226" s="72"/>
      <c r="R226" s="72"/>
    </row>
    <row r="227" spans="1:18" ht="15" customHeight="1">
      <c r="A227" s="14"/>
      <c r="C227" s="31"/>
      <c r="D227" s="24">
        <f>D221</f>
        <v>37.05</v>
      </c>
      <c r="E227" s="28" t="s">
        <v>128</v>
      </c>
      <c r="F227" s="60">
        <v>215071</v>
      </c>
      <c r="G227" s="22" t="s">
        <v>15</v>
      </c>
      <c r="H227" s="37">
        <v>1.25</v>
      </c>
      <c r="I227" s="38">
        <v>1.75</v>
      </c>
      <c r="J227" s="39">
        <v>2.725</v>
      </c>
      <c r="K227" s="39">
        <v>1.65</v>
      </c>
      <c r="L227" s="39"/>
      <c r="M227" s="63">
        <f>IF(H227=0,"0,000",SUM(H227+I227+J227)+(K228-K227)-L227)</f>
        <v>9.075</v>
      </c>
      <c r="O227" s="72"/>
      <c r="P227" s="86">
        <v>2.35</v>
      </c>
      <c r="Q227" s="86">
        <v>2.2</v>
      </c>
      <c r="R227" s="85">
        <f>5-((P227+Q227)/2)</f>
        <v>2.7249999999999996</v>
      </c>
    </row>
    <row r="228" spans="1:18" ht="15" customHeight="1">
      <c r="A228" s="14"/>
      <c r="C228" s="31"/>
      <c r="D228" s="24">
        <f>D221</f>
        <v>37.05</v>
      </c>
      <c r="E228" s="29" t="s">
        <v>129</v>
      </c>
      <c r="F228" s="58">
        <v>169979</v>
      </c>
      <c r="G228" s="33"/>
      <c r="H228" s="40">
        <v>3</v>
      </c>
      <c r="I228" s="41">
        <v>5</v>
      </c>
      <c r="J228" s="42">
        <v>8</v>
      </c>
      <c r="K228" s="42">
        <v>5</v>
      </c>
      <c r="L228" s="42" t="s">
        <v>7</v>
      </c>
      <c r="M228" s="43">
        <v>18</v>
      </c>
      <c r="O228" s="72"/>
      <c r="P228" s="72"/>
      <c r="Q228" s="72"/>
      <c r="R228" s="72"/>
    </row>
    <row r="229" spans="1:18" ht="15" customHeight="1">
      <c r="A229" s="14"/>
      <c r="C229" s="31"/>
      <c r="D229" s="24">
        <f>D221</f>
        <v>37.05</v>
      </c>
      <c r="E229" s="28" t="s">
        <v>127</v>
      </c>
      <c r="F229" s="60">
        <v>216319</v>
      </c>
      <c r="G229" s="22" t="s">
        <v>12</v>
      </c>
      <c r="H229" s="37">
        <v>1.2</v>
      </c>
      <c r="I229" s="38">
        <v>1.15</v>
      </c>
      <c r="J229" s="39">
        <v>2.275</v>
      </c>
      <c r="K229" s="39">
        <v>1.65</v>
      </c>
      <c r="L229" s="39"/>
      <c r="M229" s="63">
        <f>IF(H229=0,"0,000",SUM(H229+I229+J229)+(K230-K229)-L229)</f>
        <v>7.975</v>
      </c>
      <c r="O229" s="72"/>
      <c r="P229" s="86">
        <v>2.7</v>
      </c>
      <c r="Q229" s="86">
        <v>2.75</v>
      </c>
      <c r="R229" s="85">
        <f>5-((P229+Q229)/2)</f>
        <v>2.275</v>
      </c>
    </row>
    <row r="230" spans="1:18" ht="15" customHeight="1" thickBot="1">
      <c r="A230" s="14"/>
      <c r="C230" s="31"/>
      <c r="D230" s="24">
        <f>D221</f>
        <v>37.05</v>
      </c>
      <c r="E230" s="30"/>
      <c r="F230" s="61"/>
      <c r="G230" s="23"/>
      <c r="H230" s="44">
        <v>3</v>
      </c>
      <c r="I230" s="45">
        <v>5</v>
      </c>
      <c r="J230" s="46">
        <v>8</v>
      </c>
      <c r="K230" s="46">
        <v>5</v>
      </c>
      <c r="L230" s="46" t="s">
        <v>7</v>
      </c>
      <c r="M230" s="47">
        <v>18</v>
      </c>
      <c r="O230" s="72"/>
      <c r="P230" s="72"/>
      <c r="Q230" s="72"/>
      <c r="R230" s="72"/>
    </row>
    <row r="231" spans="1:18" ht="15" customHeight="1" thickBot="1">
      <c r="A231" s="25">
        <v>23</v>
      </c>
      <c r="B231" s="19" t="s">
        <v>40</v>
      </c>
      <c r="C231" s="55" t="s">
        <v>41</v>
      </c>
      <c r="D231" s="18">
        <f>M231+M237+M233+M235+M239</f>
        <v>50.55</v>
      </c>
      <c r="E231" s="27" t="s">
        <v>199</v>
      </c>
      <c r="F231" s="59" t="s">
        <v>201</v>
      </c>
      <c r="G231" s="20" t="s">
        <v>16</v>
      </c>
      <c r="H231" s="34">
        <v>2.45</v>
      </c>
      <c r="I231" s="35">
        <v>5</v>
      </c>
      <c r="J231" s="36">
        <v>2.7</v>
      </c>
      <c r="K231" s="36">
        <v>1.1</v>
      </c>
      <c r="L231" s="36"/>
      <c r="M231" s="48">
        <f>IF(H231=0,"0,000",SUM(H231+I231+J231)+(K232-K231)-L231)</f>
        <v>14.05</v>
      </c>
      <c r="O231" s="72"/>
      <c r="P231" s="86">
        <v>2.4</v>
      </c>
      <c r="Q231" s="86">
        <v>2.2</v>
      </c>
      <c r="R231" s="85">
        <f>5-((P231+Q231)/2)</f>
        <v>2.7</v>
      </c>
    </row>
    <row r="232" spans="1:18" ht="15" customHeight="1">
      <c r="A232" s="14"/>
      <c r="B232" s="77"/>
      <c r="C232" s="74"/>
      <c r="D232" s="24">
        <f>D231</f>
        <v>50.55</v>
      </c>
      <c r="E232" s="29" t="s">
        <v>200</v>
      </c>
      <c r="F232" s="58">
        <v>252434</v>
      </c>
      <c r="G232" s="32"/>
      <c r="H232" s="40">
        <v>3</v>
      </c>
      <c r="I232" s="41">
        <v>5</v>
      </c>
      <c r="J232" s="42">
        <v>5</v>
      </c>
      <c r="K232" s="42">
        <v>5</v>
      </c>
      <c r="L232" s="42" t="s">
        <v>7</v>
      </c>
      <c r="M232" s="43">
        <v>18</v>
      </c>
      <c r="O232" s="72"/>
      <c r="P232" s="72"/>
      <c r="Q232" s="72"/>
      <c r="R232" s="72"/>
    </row>
    <row r="233" spans="1:18" ht="15" customHeight="1">
      <c r="A233" s="14"/>
      <c r="B233" s="72"/>
      <c r="C233" s="31"/>
      <c r="D233" s="24">
        <f>D231</f>
        <v>50.55</v>
      </c>
      <c r="E233" s="28" t="s">
        <v>202</v>
      </c>
      <c r="F233" s="60">
        <v>162189</v>
      </c>
      <c r="G233" s="22" t="s">
        <v>14</v>
      </c>
      <c r="H233" s="37">
        <v>1.4</v>
      </c>
      <c r="I233" s="38">
        <v>2.8</v>
      </c>
      <c r="J233" s="39">
        <v>3</v>
      </c>
      <c r="K233" s="39">
        <v>1.1</v>
      </c>
      <c r="L233" s="39"/>
      <c r="M233" s="63">
        <f>IF(H233=0,"0,000",SUM(H233+I233+J233)+(K234-K233)-L233)</f>
        <v>11.1</v>
      </c>
      <c r="O233" s="72"/>
      <c r="P233" s="86">
        <v>2</v>
      </c>
      <c r="Q233" s="86">
        <v>2</v>
      </c>
      <c r="R233" s="85">
        <f>5-((P233+Q233)/2)</f>
        <v>3</v>
      </c>
    </row>
    <row r="234" spans="1:18" ht="15" customHeight="1">
      <c r="A234" s="14"/>
      <c r="C234" s="31"/>
      <c r="D234" s="24">
        <f>D231</f>
        <v>50.55</v>
      </c>
      <c r="E234" s="29"/>
      <c r="F234" s="57"/>
      <c r="G234" s="21"/>
      <c r="H234" s="40">
        <v>3</v>
      </c>
      <c r="I234" s="41">
        <v>5</v>
      </c>
      <c r="J234" s="42">
        <v>8</v>
      </c>
      <c r="K234" s="42">
        <v>5</v>
      </c>
      <c r="L234" s="42" t="s">
        <v>7</v>
      </c>
      <c r="M234" s="43">
        <v>18</v>
      </c>
      <c r="O234" s="72"/>
      <c r="P234" s="72"/>
      <c r="Q234" s="72"/>
      <c r="R234" s="72"/>
    </row>
    <row r="235" spans="1:18" ht="15" customHeight="1">
      <c r="A235" s="14"/>
      <c r="C235" s="31"/>
      <c r="D235" s="24">
        <f>D231</f>
        <v>50.55</v>
      </c>
      <c r="E235" s="28" t="s">
        <v>203</v>
      </c>
      <c r="F235" s="60">
        <v>184123</v>
      </c>
      <c r="G235" s="22" t="s">
        <v>13</v>
      </c>
      <c r="H235" s="37">
        <v>2.6</v>
      </c>
      <c r="I235" s="38">
        <v>2.75</v>
      </c>
      <c r="J235" s="39">
        <v>2.8</v>
      </c>
      <c r="K235" s="39">
        <v>1.05</v>
      </c>
      <c r="L235" s="39"/>
      <c r="M235" s="63">
        <f>IF(H235=0,"0,000",SUM(H235+I235+J235)+(K236-K235)-L235)</f>
        <v>12.099999999999998</v>
      </c>
      <c r="O235" s="72"/>
      <c r="P235" s="86">
        <v>2.25</v>
      </c>
      <c r="Q235" s="86">
        <v>2.15</v>
      </c>
      <c r="R235" s="85">
        <f>5-((P235+Q235)/2)</f>
        <v>2.8</v>
      </c>
    </row>
    <row r="236" spans="1:18" ht="15" customHeight="1">
      <c r="A236" s="14"/>
      <c r="C236" s="31"/>
      <c r="D236" s="24">
        <f>D231</f>
        <v>50.55</v>
      </c>
      <c r="E236" s="29"/>
      <c r="F236" s="62"/>
      <c r="G236" s="21"/>
      <c r="H236" s="40">
        <v>3</v>
      </c>
      <c r="I236" s="41">
        <v>5</v>
      </c>
      <c r="J236" s="42">
        <v>8</v>
      </c>
      <c r="K236" s="42">
        <v>5</v>
      </c>
      <c r="L236" s="42" t="s">
        <v>7</v>
      </c>
      <c r="M236" s="43">
        <v>18</v>
      </c>
      <c r="O236" s="72"/>
      <c r="P236" s="72"/>
      <c r="Q236" s="72"/>
      <c r="R236" s="72"/>
    </row>
    <row r="237" spans="1:18" ht="15" customHeight="1">
      <c r="A237" s="14"/>
      <c r="C237" s="31"/>
      <c r="D237" s="24">
        <f>D231</f>
        <v>50.55</v>
      </c>
      <c r="E237" s="28"/>
      <c r="F237" s="60"/>
      <c r="G237" s="22" t="s">
        <v>15</v>
      </c>
      <c r="H237" s="37"/>
      <c r="I237" s="38"/>
      <c r="J237" s="39"/>
      <c r="K237" s="39"/>
      <c r="L237" s="39"/>
      <c r="M237" s="63" t="str">
        <f>IF(H237=0,"0,000",SUM(H237+I237+J237)+(K238-K237)-L237)</f>
        <v>0,000</v>
      </c>
      <c r="O237" s="72"/>
      <c r="P237" s="72"/>
      <c r="Q237" s="72"/>
      <c r="R237" s="72"/>
    </row>
    <row r="238" spans="1:18" ht="15" customHeight="1">
      <c r="A238" s="14"/>
      <c r="C238" s="31"/>
      <c r="D238" s="24">
        <f>D231</f>
        <v>50.55</v>
      </c>
      <c r="E238" s="29"/>
      <c r="F238" s="57"/>
      <c r="G238" s="33"/>
      <c r="H238" s="40">
        <v>3</v>
      </c>
      <c r="I238" s="41">
        <v>5</v>
      </c>
      <c r="J238" s="42">
        <v>8</v>
      </c>
      <c r="K238" s="42">
        <v>5</v>
      </c>
      <c r="L238" s="42" t="s">
        <v>7</v>
      </c>
      <c r="M238" s="43">
        <v>18</v>
      </c>
      <c r="O238" s="72"/>
      <c r="P238" s="72"/>
      <c r="Q238" s="72"/>
      <c r="R238" s="72"/>
    </row>
    <row r="239" spans="1:18" ht="15" customHeight="1">
      <c r="A239" s="14"/>
      <c r="C239" s="31"/>
      <c r="D239" s="24">
        <f>D231</f>
        <v>50.55</v>
      </c>
      <c r="E239" s="28" t="s">
        <v>203</v>
      </c>
      <c r="F239" s="60">
        <v>184123</v>
      </c>
      <c r="G239" s="22" t="s">
        <v>12</v>
      </c>
      <c r="H239" s="37">
        <v>2.6</v>
      </c>
      <c r="I239" s="38">
        <v>3.25</v>
      </c>
      <c r="J239" s="39">
        <v>3.175</v>
      </c>
      <c r="K239" s="39">
        <v>0.725</v>
      </c>
      <c r="L239" s="39"/>
      <c r="M239" s="63">
        <f>IF(H239=0,"0,000",SUM(H239+I239+J239)+(K240-K239)-L239)</f>
        <v>13.299999999999999</v>
      </c>
      <c r="O239" s="72"/>
      <c r="P239" s="86">
        <v>1.9</v>
      </c>
      <c r="Q239" s="86">
        <v>1.75</v>
      </c>
      <c r="R239" s="85">
        <f>5-((P239+Q239)/2)</f>
        <v>3.175</v>
      </c>
    </row>
    <row r="240" spans="1:18" ht="15" customHeight="1" thickBot="1">
      <c r="A240" s="14"/>
      <c r="C240" s="31"/>
      <c r="D240" s="24">
        <f>D231</f>
        <v>50.55</v>
      </c>
      <c r="E240" s="30"/>
      <c r="F240" s="61"/>
      <c r="G240" s="23"/>
      <c r="H240" s="44">
        <v>3</v>
      </c>
      <c r="I240" s="45">
        <v>5</v>
      </c>
      <c r="J240" s="46">
        <v>8</v>
      </c>
      <c r="K240" s="46">
        <v>5</v>
      </c>
      <c r="L240" s="46" t="s">
        <v>7</v>
      </c>
      <c r="M240" s="47">
        <v>18</v>
      </c>
      <c r="O240" s="72"/>
      <c r="P240" s="72"/>
      <c r="Q240" s="72"/>
      <c r="R240" s="72"/>
    </row>
    <row r="241" spans="1:18" ht="15" customHeight="1" thickBot="1">
      <c r="A241" s="25">
        <v>24</v>
      </c>
      <c r="B241" s="19" t="s">
        <v>149</v>
      </c>
      <c r="C241" s="55" t="s">
        <v>151</v>
      </c>
      <c r="D241" s="18">
        <f>M241+M247+M243+M245+M249</f>
        <v>43.900000000000006</v>
      </c>
      <c r="E241" s="27" t="s">
        <v>192</v>
      </c>
      <c r="F241" s="59" t="s">
        <v>195</v>
      </c>
      <c r="G241" s="20" t="s">
        <v>16</v>
      </c>
      <c r="H241" s="34">
        <v>1.25</v>
      </c>
      <c r="I241" s="35">
        <v>4.05</v>
      </c>
      <c r="J241" s="36">
        <v>3.1</v>
      </c>
      <c r="K241" s="36">
        <v>1.1</v>
      </c>
      <c r="L241" s="36"/>
      <c r="M241" s="48">
        <f>IF(H241=0,"0,000",SUM(H241+I241+J241)+(K242-K241)-L241)</f>
        <v>12.3</v>
      </c>
      <c r="O241" s="72"/>
      <c r="P241" s="86">
        <v>1.95</v>
      </c>
      <c r="Q241" s="86">
        <v>1.85</v>
      </c>
      <c r="R241" s="85">
        <f>5-((P241+Q241)/2)</f>
        <v>3.1</v>
      </c>
    </row>
    <row r="242" spans="1:18" ht="15" customHeight="1">
      <c r="A242" s="14"/>
      <c r="B242" s="88"/>
      <c r="C242" s="31"/>
      <c r="D242" s="24">
        <f>D241</f>
        <v>43.900000000000006</v>
      </c>
      <c r="E242" s="29" t="s">
        <v>193</v>
      </c>
      <c r="F242" s="58">
        <v>175447</v>
      </c>
      <c r="G242" s="32"/>
      <c r="H242" s="40">
        <v>3</v>
      </c>
      <c r="I242" s="41">
        <v>5</v>
      </c>
      <c r="J242" s="42">
        <v>5</v>
      </c>
      <c r="K242" s="42">
        <v>5</v>
      </c>
      <c r="L242" s="42" t="s">
        <v>7</v>
      </c>
      <c r="M242" s="43">
        <v>18</v>
      </c>
      <c r="O242" s="72"/>
      <c r="P242" s="72"/>
      <c r="Q242" s="72"/>
      <c r="R242" s="72"/>
    </row>
    <row r="243" spans="1:18" ht="15" customHeight="1">
      <c r="A243" s="14"/>
      <c r="B243" s="72"/>
      <c r="C243" s="31"/>
      <c r="D243" s="24">
        <f>D241</f>
        <v>43.900000000000006</v>
      </c>
      <c r="E243" s="28" t="s">
        <v>196</v>
      </c>
      <c r="F243" s="60">
        <v>0</v>
      </c>
      <c r="G243" s="22" t="s">
        <v>14</v>
      </c>
      <c r="H243" s="37">
        <v>1.55</v>
      </c>
      <c r="I243" s="38">
        <v>2.4</v>
      </c>
      <c r="J243" s="39">
        <v>2.95</v>
      </c>
      <c r="K243" s="39">
        <v>1.175</v>
      </c>
      <c r="L243" s="39"/>
      <c r="M243" s="63">
        <f>IF(H243=0,"0,000",SUM(H243+I243+J243)+(K244-K243)-L243)</f>
        <v>10.725000000000001</v>
      </c>
      <c r="O243" s="72"/>
      <c r="P243" s="86">
        <v>1.95</v>
      </c>
      <c r="Q243" s="86">
        <v>2.15</v>
      </c>
      <c r="R243" s="85">
        <f>5-((P243+Q243)/2)</f>
        <v>2.95</v>
      </c>
    </row>
    <row r="244" spans="1:18" ht="15" customHeight="1">
      <c r="A244" s="14"/>
      <c r="C244" s="31"/>
      <c r="D244" s="24">
        <f>D241</f>
        <v>43.900000000000006</v>
      </c>
      <c r="E244" s="29"/>
      <c r="F244" s="57"/>
      <c r="G244" s="21"/>
      <c r="H244" s="40">
        <v>3</v>
      </c>
      <c r="I244" s="41">
        <v>5</v>
      </c>
      <c r="J244" s="42">
        <v>8</v>
      </c>
      <c r="K244" s="42">
        <v>5</v>
      </c>
      <c r="L244" s="42" t="s">
        <v>7</v>
      </c>
      <c r="M244" s="43">
        <v>18</v>
      </c>
      <c r="O244" s="72"/>
      <c r="P244" s="72"/>
      <c r="Q244" s="72"/>
      <c r="R244" s="72"/>
    </row>
    <row r="245" spans="1:18" ht="15" customHeight="1">
      <c r="A245" s="14"/>
      <c r="C245" s="31"/>
      <c r="D245" s="24">
        <f>D241</f>
        <v>43.900000000000006</v>
      </c>
      <c r="E245" s="28" t="s">
        <v>194</v>
      </c>
      <c r="F245" s="60">
        <v>133645</v>
      </c>
      <c r="G245" s="22" t="s">
        <v>13</v>
      </c>
      <c r="H245" s="37">
        <v>1.55</v>
      </c>
      <c r="I245" s="38">
        <v>1.9</v>
      </c>
      <c r="J245" s="39">
        <v>3.125</v>
      </c>
      <c r="K245" s="39">
        <v>0.95</v>
      </c>
      <c r="L245" s="39"/>
      <c r="M245" s="63">
        <f>IF(H245=0,"0,000",SUM(H245+I245+J245)+(K246-K245)-L245)</f>
        <v>10.625</v>
      </c>
      <c r="O245" s="72"/>
      <c r="P245" s="86">
        <v>1.95</v>
      </c>
      <c r="Q245" s="86">
        <v>1.8</v>
      </c>
      <c r="R245" s="85">
        <f>5-((P245+Q245)/2)</f>
        <v>3.125</v>
      </c>
    </row>
    <row r="246" spans="1:18" ht="15" customHeight="1">
      <c r="A246" s="14"/>
      <c r="C246" s="31"/>
      <c r="D246" s="24">
        <f>D241</f>
        <v>43.900000000000006</v>
      </c>
      <c r="E246" s="29"/>
      <c r="F246" s="62"/>
      <c r="G246" s="21"/>
      <c r="H246" s="40">
        <v>3</v>
      </c>
      <c r="I246" s="41">
        <v>5</v>
      </c>
      <c r="J246" s="42">
        <v>8</v>
      </c>
      <c r="K246" s="42">
        <v>5</v>
      </c>
      <c r="L246" s="42" t="s">
        <v>7</v>
      </c>
      <c r="M246" s="43">
        <v>18</v>
      </c>
      <c r="O246" s="72"/>
      <c r="P246" s="72"/>
      <c r="Q246" s="72"/>
      <c r="R246" s="72"/>
    </row>
    <row r="247" spans="1:18" ht="15" customHeight="1">
      <c r="A247" s="14"/>
      <c r="C247" s="31"/>
      <c r="D247" s="24">
        <f>D241</f>
        <v>43.900000000000006</v>
      </c>
      <c r="E247" s="28"/>
      <c r="F247" s="60"/>
      <c r="G247" s="22" t="s">
        <v>15</v>
      </c>
      <c r="H247" s="37"/>
      <c r="I247" s="38"/>
      <c r="J247" s="39"/>
      <c r="K247" s="39"/>
      <c r="L247" s="39"/>
      <c r="M247" s="63" t="str">
        <f>IF(H247=0,"0,000",SUM(H247+I247+J247)+(K248-K247)-L247)</f>
        <v>0,000</v>
      </c>
      <c r="O247" s="72"/>
      <c r="P247" s="72"/>
      <c r="Q247" s="72"/>
      <c r="R247" s="72"/>
    </row>
    <row r="248" spans="1:18" ht="15" customHeight="1">
      <c r="A248" s="14"/>
      <c r="C248" s="31"/>
      <c r="D248" s="24">
        <f>D241</f>
        <v>43.900000000000006</v>
      </c>
      <c r="E248" s="29"/>
      <c r="F248" s="57"/>
      <c r="G248" s="33"/>
      <c r="H248" s="40">
        <v>3</v>
      </c>
      <c r="I248" s="41">
        <v>5</v>
      </c>
      <c r="J248" s="42">
        <v>8</v>
      </c>
      <c r="K248" s="42">
        <v>5</v>
      </c>
      <c r="L248" s="42" t="s">
        <v>7</v>
      </c>
      <c r="M248" s="43">
        <v>18</v>
      </c>
      <c r="O248" s="72"/>
      <c r="P248" s="72"/>
      <c r="Q248" s="72"/>
      <c r="R248" s="72"/>
    </row>
    <row r="249" spans="1:18" ht="15" customHeight="1">
      <c r="A249" s="14"/>
      <c r="C249" s="31"/>
      <c r="D249" s="24">
        <f>D241</f>
        <v>43.900000000000006</v>
      </c>
      <c r="E249" s="28" t="s">
        <v>194</v>
      </c>
      <c r="F249" s="60">
        <v>133645</v>
      </c>
      <c r="G249" s="22" t="s">
        <v>12</v>
      </c>
      <c r="H249" s="37">
        <v>1</v>
      </c>
      <c r="I249" s="38">
        <v>2.55</v>
      </c>
      <c r="J249" s="39">
        <v>2.9</v>
      </c>
      <c r="K249" s="39">
        <v>1.2</v>
      </c>
      <c r="L249" s="39"/>
      <c r="M249" s="63">
        <f>IF(H249=0,"0,000",SUM(H249+I249+J249)+(K250-K249)-L249)</f>
        <v>10.25</v>
      </c>
      <c r="O249" s="72"/>
      <c r="P249" s="72">
        <v>2.15</v>
      </c>
      <c r="Q249" s="72">
        <v>2.05</v>
      </c>
      <c r="R249" s="72">
        <f>5-((P249+Q249)/2)</f>
        <v>2.9000000000000004</v>
      </c>
    </row>
    <row r="250" spans="1:18" ht="15" customHeight="1" thickBot="1">
      <c r="A250" s="14"/>
      <c r="C250" s="31"/>
      <c r="D250" s="24">
        <f>D241</f>
        <v>43.900000000000006</v>
      </c>
      <c r="E250" s="30"/>
      <c r="F250" s="61"/>
      <c r="G250" s="23"/>
      <c r="H250" s="44">
        <v>3</v>
      </c>
      <c r="I250" s="45">
        <v>5</v>
      </c>
      <c r="J250" s="46">
        <v>8</v>
      </c>
      <c r="K250" s="46">
        <v>5</v>
      </c>
      <c r="L250" s="46" t="s">
        <v>7</v>
      </c>
      <c r="M250" s="47">
        <v>18</v>
      </c>
      <c r="O250" s="72"/>
      <c r="P250" s="72"/>
      <c r="Q250" s="72"/>
      <c r="R250" s="72"/>
    </row>
    <row r="251" spans="1:18" ht="15" customHeight="1" thickBot="1">
      <c r="A251" s="25">
        <v>25</v>
      </c>
      <c r="B251" s="19" t="s">
        <v>156</v>
      </c>
      <c r="C251" s="55" t="s">
        <v>157</v>
      </c>
      <c r="D251" s="18">
        <f>M251+M257+M253+M255+M259</f>
        <v>34.724999999999994</v>
      </c>
      <c r="E251" s="27" t="s">
        <v>187</v>
      </c>
      <c r="F251" s="59" t="s">
        <v>191</v>
      </c>
      <c r="G251" s="20" t="s">
        <v>16</v>
      </c>
      <c r="H251" s="34">
        <v>0.65</v>
      </c>
      <c r="I251" s="35">
        <v>3.8</v>
      </c>
      <c r="J251" s="36">
        <v>1.45</v>
      </c>
      <c r="K251" s="36">
        <v>1.85</v>
      </c>
      <c r="L251" s="36"/>
      <c r="M251" s="48">
        <f>IF(H251=0,"0,000",SUM(H251+I251+J251)+(K252-K251)-L251)</f>
        <v>9.05</v>
      </c>
      <c r="O251" s="72"/>
      <c r="P251" s="86">
        <v>3.6</v>
      </c>
      <c r="Q251" s="86">
        <v>3.5</v>
      </c>
      <c r="R251" s="85">
        <f>5-((P251+Q251)/2)</f>
        <v>1.4500000000000002</v>
      </c>
    </row>
    <row r="252" spans="1:18" ht="15" customHeight="1">
      <c r="A252" s="14"/>
      <c r="B252" s="75"/>
      <c r="C252" s="31"/>
      <c r="D252" s="24">
        <f>D251</f>
        <v>34.724999999999994</v>
      </c>
      <c r="E252" s="29" t="s">
        <v>188</v>
      </c>
      <c r="F252" s="58">
        <v>250966</v>
      </c>
      <c r="G252" s="32"/>
      <c r="H252" s="40">
        <v>3</v>
      </c>
      <c r="I252" s="41">
        <v>5</v>
      </c>
      <c r="J252" s="42">
        <v>5</v>
      </c>
      <c r="K252" s="42">
        <v>5</v>
      </c>
      <c r="L252" s="42" t="s">
        <v>7</v>
      </c>
      <c r="M252" s="43">
        <v>18</v>
      </c>
      <c r="O252" s="72"/>
      <c r="P252" s="72"/>
      <c r="Q252" s="72"/>
      <c r="R252" s="72"/>
    </row>
    <row r="253" spans="1:18" ht="15" customHeight="1">
      <c r="A253" s="14"/>
      <c r="C253" s="31"/>
      <c r="D253" s="24">
        <f>D251</f>
        <v>34.724999999999994</v>
      </c>
      <c r="E253" s="28" t="s">
        <v>190</v>
      </c>
      <c r="F253" s="60">
        <v>172101</v>
      </c>
      <c r="G253" s="22" t="s">
        <v>14</v>
      </c>
      <c r="H253" s="37">
        <v>1.4</v>
      </c>
      <c r="I253" s="38">
        <v>2.1</v>
      </c>
      <c r="J253" s="39">
        <v>2.525</v>
      </c>
      <c r="K253" s="39">
        <v>1.75</v>
      </c>
      <c r="L253" s="39">
        <v>0.3</v>
      </c>
      <c r="M253" s="63">
        <f>IF(H253=0,"0,000",SUM(H253+I253+J253)+(K254-K253)-L253)</f>
        <v>8.975</v>
      </c>
      <c r="O253" s="72"/>
      <c r="P253" s="86">
        <v>2.45</v>
      </c>
      <c r="Q253" s="86">
        <v>2.5</v>
      </c>
      <c r="R253" s="85">
        <f>5-((P253+Q253)/2)</f>
        <v>2.525</v>
      </c>
    </row>
    <row r="254" spans="1:18" ht="15" customHeight="1">
      <c r="A254" s="14"/>
      <c r="C254" s="31"/>
      <c r="D254" s="24">
        <f>D251</f>
        <v>34.724999999999994</v>
      </c>
      <c r="E254" s="29"/>
      <c r="F254" s="57"/>
      <c r="G254" s="21"/>
      <c r="H254" s="40">
        <v>3</v>
      </c>
      <c r="I254" s="41">
        <v>5</v>
      </c>
      <c r="J254" s="42">
        <v>8</v>
      </c>
      <c r="K254" s="42">
        <v>5</v>
      </c>
      <c r="L254" s="42" t="s">
        <v>7</v>
      </c>
      <c r="M254" s="43">
        <v>18</v>
      </c>
      <c r="O254" s="72"/>
      <c r="P254" s="72"/>
      <c r="Q254" s="72"/>
      <c r="R254" s="72"/>
    </row>
    <row r="255" spans="1:18" ht="15" customHeight="1">
      <c r="A255" s="14"/>
      <c r="C255" s="31"/>
      <c r="D255" s="24">
        <f>D251</f>
        <v>34.724999999999994</v>
      </c>
      <c r="E255" s="28" t="s">
        <v>189</v>
      </c>
      <c r="F255" s="60">
        <v>250962</v>
      </c>
      <c r="G255" s="22" t="s">
        <v>13</v>
      </c>
      <c r="H255" s="37">
        <v>0.4</v>
      </c>
      <c r="I255" s="38">
        <v>1.1</v>
      </c>
      <c r="J255" s="39">
        <v>2.05</v>
      </c>
      <c r="K255" s="39">
        <v>1.9</v>
      </c>
      <c r="L255" s="39"/>
      <c r="M255" s="63">
        <f>IF(H255=0,"0,000",SUM(H255+I255+J255)+(K256-K255)-L255)</f>
        <v>6.65</v>
      </c>
      <c r="O255" s="72"/>
      <c r="P255" s="86">
        <v>3</v>
      </c>
      <c r="Q255" s="86">
        <v>2.9</v>
      </c>
      <c r="R255" s="85">
        <f>5-((P255+Q255)/2)</f>
        <v>2.05</v>
      </c>
    </row>
    <row r="256" spans="1:18" ht="15" customHeight="1">
      <c r="A256" s="14"/>
      <c r="C256" s="31"/>
      <c r="D256" s="24">
        <f>D251</f>
        <v>34.724999999999994</v>
      </c>
      <c r="E256" s="29"/>
      <c r="F256" s="62"/>
      <c r="G256" s="21"/>
      <c r="H256" s="40">
        <v>3</v>
      </c>
      <c r="I256" s="41">
        <v>5</v>
      </c>
      <c r="J256" s="42">
        <v>8</v>
      </c>
      <c r="K256" s="42">
        <v>5</v>
      </c>
      <c r="L256" s="42" t="s">
        <v>7</v>
      </c>
      <c r="M256" s="43">
        <v>18</v>
      </c>
      <c r="O256" s="72"/>
      <c r="P256" s="72"/>
      <c r="Q256" s="72"/>
      <c r="R256" s="72"/>
    </row>
    <row r="257" spans="1:18" ht="15" customHeight="1">
      <c r="A257" s="14"/>
      <c r="C257" s="31"/>
      <c r="D257" s="24">
        <f>D251</f>
        <v>34.724999999999994</v>
      </c>
      <c r="E257" s="28"/>
      <c r="F257" s="60"/>
      <c r="G257" s="22" t="s">
        <v>15</v>
      </c>
      <c r="H257" s="37"/>
      <c r="I257" s="38"/>
      <c r="J257" s="39"/>
      <c r="K257" s="39"/>
      <c r="L257" s="39"/>
      <c r="M257" s="63" t="str">
        <f>IF(H257=0,"0,000",SUM(H257+I257+J257)+(K258-K257)-L257)</f>
        <v>0,000</v>
      </c>
      <c r="O257" s="72"/>
      <c r="P257" s="72"/>
      <c r="Q257" s="72"/>
      <c r="R257" s="72"/>
    </row>
    <row r="258" spans="1:18" ht="15" customHeight="1">
      <c r="A258" s="14"/>
      <c r="C258" s="31"/>
      <c r="D258" s="24">
        <f>D251</f>
        <v>34.724999999999994</v>
      </c>
      <c r="E258" s="29"/>
      <c r="F258" s="57"/>
      <c r="G258" s="33"/>
      <c r="H258" s="40">
        <v>3</v>
      </c>
      <c r="I258" s="41">
        <v>5</v>
      </c>
      <c r="J258" s="42">
        <v>8</v>
      </c>
      <c r="K258" s="42">
        <v>5</v>
      </c>
      <c r="L258" s="42" t="s">
        <v>7</v>
      </c>
      <c r="M258" s="43">
        <v>18</v>
      </c>
      <c r="O258" s="72"/>
      <c r="P258" s="72"/>
      <c r="Q258" s="72"/>
      <c r="R258" s="72"/>
    </row>
    <row r="259" spans="1:18" ht="15" customHeight="1">
      <c r="A259" s="14"/>
      <c r="C259" s="31"/>
      <c r="D259" s="24">
        <f>D251</f>
        <v>34.724999999999994</v>
      </c>
      <c r="E259" s="28" t="s">
        <v>190</v>
      </c>
      <c r="F259" s="60">
        <v>172101</v>
      </c>
      <c r="G259" s="22" t="s">
        <v>12</v>
      </c>
      <c r="H259" s="37">
        <v>1.4</v>
      </c>
      <c r="I259" s="38">
        <v>2.25</v>
      </c>
      <c r="J259" s="39">
        <v>2.75</v>
      </c>
      <c r="K259" s="39">
        <v>1.25</v>
      </c>
      <c r="L259" s="39">
        <v>0.1</v>
      </c>
      <c r="M259" s="63">
        <f>IF(H259=0,"0,000",SUM(H259+I259+J259)+(K260-K259)-L259)</f>
        <v>10.05</v>
      </c>
      <c r="O259" s="72"/>
      <c r="P259" s="86">
        <v>2.3</v>
      </c>
      <c r="Q259" s="86">
        <v>2.2</v>
      </c>
      <c r="R259" s="85">
        <f>5-((P259+Q259)/2)</f>
        <v>2.75</v>
      </c>
    </row>
    <row r="260" spans="1:18" ht="15" customHeight="1" thickBot="1">
      <c r="A260" s="14"/>
      <c r="C260" s="31"/>
      <c r="D260" s="24">
        <f>D251</f>
        <v>34.724999999999994</v>
      </c>
      <c r="E260" s="30"/>
      <c r="F260" s="61"/>
      <c r="G260" s="23"/>
      <c r="H260" s="44">
        <v>3</v>
      </c>
      <c r="I260" s="45">
        <v>5</v>
      </c>
      <c r="J260" s="46">
        <v>8</v>
      </c>
      <c r="K260" s="46">
        <v>5</v>
      </c>
      <c r="L260" s="46" t="s">
        <v>7</v>
      </c>
      <c r="M260" s="47">
        <v>18</v>
      </c>
      <c r="O260" s="72"/>
      <c r="P260" s="72"/>
      <c r="Q260" s="72"/>
      <c r="R260" s="72"/>
    </row>
    <row r="261" spans="1:18" ht="15" customHeight="1" thickBot="1">
      <c r="A261" s="25">
        <v>26</v>
      </c>
      <c r="B261" s="19" t="s">
        <v>158</v>
      </c>
      <c r="C261" s="55" t="s">
        <v>159</v>
      </c>
      <c r="D261" s="18">
        <f>M261+M267+M263+M265+M269</f>
        <v>0</v>
      </c>
      <c r="E261" s="27"/>
      <c r="F261" s="59"/>
      <c r="G261" s="20" t="s">
        <v>16</v>
      </c>
      <c r="H261" s="34"/>
      <c r="I261" s="35"/>
      <c r="J261" s="36"/>
      <c r="K261" s="36"/>
      <c r="L261" s="36"/>
      <c r="M261" s="48" t="str">
        <f>IF(H261=0,"0,000",SUM(H261+I261+J261)+(K262-K261)-L261)</f>
        <v>0,000</v>
      </c>
      <c r="O261" s="72"/>
      <c r="P261" s="72"/>
      <c r="Q261" s="72"/>
      <c r="R261" s="72"/>
    </row>
    <row r="262" spans="1:18" ht="15" customHeight="1" thickBot="1">
      <c r="A262" s="14"/>
      <c r="B262" s="78" t="s">
        <v>186</v>
      </c>
      <c r="C262" s="31"/>
      <c r="D262" s="24">
        <f>D261</f>
        <v>0</v>
      </c>
      <c r="E262" s="29"/>
      <c r="F262" s="58"/>
      <c r="G262" s="32"/>
      <c r="H262" s="40">
        <v>3</v>
      </c>
      <c r="I262" s="41">
        <v>5</v>
      </c>
      <c r="J262" s="42">
        <v>5</v>
      </c>
      <c r="K262" s="42">
        <v>5</v>
      </c>
      <c r="L262" s="42" t="s">
        <v>7</v>
      </c>
      <c r="M262" s="43">
        <v>18</v>
      </c>
      <c r="O262" s="72"/>
      <c r="P262" s="72"/>
      <c r="Q262" s="72"/>
      <c r="R262" s="72"/>
    </row>
    <row r="263" spans="1:18" ht="15" customHeight="1">
      <c r="A263" s="14"/>
      <c r="C263" s="31"/>
      <c r="D263" s="24">
        <f>D261</f>
        <v>0</v>
      </c>
      <c r="E263" s="28"/>
      <c r="F263" s="60"/>
      <c r="G263" s="22" t="s">
        <v>14</v>
      </c>
      <c r="H263" s="37"/>
      <c r="I263" s="38"/>
      <c r="J263" s="39"/>
      <c r="K263" s="39"/>
      <c r="L263" s="39"/>
      <c r="M263" s="63" t="str">
        <f>IF(H263=0,"0,000",SUM(H263+I263+J263)+(K264-K263)-L263)</f>
        <v>0,000</v>
      </c>
      <c r="O263" s="72"/>
      <c r="P263" s="72"/>
      <c r="Q263" s="72"/>
      <c r="R263" s="72"/>
    </row>
    <row r="264" spans="1:18" ht="15" customHeight="1">
      <c r="A264" s="14"/>
      <c r="C264" s="31"/>
      <c r="D264" s="24">
        <f>D261</f>
        <v>0</v>
      </c>
      <c r="E264" s="29"/>
      <c r="F264" s="57"/>
      <c r="G264" s="21"/>
      <c r="H264" s="40">
        <v>3</v>
      </c>
      <c r="I264" s="41">
        <v>5</v>
      </c>
      <c r="J264" s="42">
        <v>8</v>
      </c>
      <c r="K264" s="42">
        <v>5</v>
      </c>
      <c r="L264" s="42" t="s">
        <v>7</v>
      </c>
      <c r="M264" s="43">
        <v>18</v>
      </c>
      <c r="O264" s="72"/>
      <c r="P264" s="72"/>
      <c r="Q264" s="72"/>
      <c r="R264" s="72"/>
    </row>
    <row r="265" spans="1:18" ht="15" customHeight="1">
      <c r="A265" s="14"/>
      <c r="C265" s="31"/>
      <c r="D265" s="24">
        <f>D261</f>
        <v>0</v>
      </c>
      <c r="E265" s="28"/>
      <c r="F265" s="60"/>
      <c r="G265" s="22" t="s">
        <v>13</v>
      </c>
      <c r="H265" s="37"/>
      <c r="I265" s="38"/>
      <c r="J265" s="39"/>
      <c r="K265" s="39"/>
      <c r="L265" s="39"/>
      <c r="M265" s="63" t="str">
        <f>IF(H265=0,"0,000",SUM(H265+I265+J265)+(K266-K265)-L265)</f>
        <v>0,000</v>
      </c>
      <c r="O265" s="72"/>
      <c r="P265" s="72"/>
      <c r="Q265" s="72"/>
      <c r="R265" s="72"/>
    </row>
    <row r="266" spans="1:18" ht="15" customHeight="1">
      <c r="A266" s="14"/>
      <c r="C266" s="31"/>
      <c r="D266" s="24">
        <f>D261</f>
        <v>0</v>
      </c>
      <c r="E266" s="29"/>
      <c r="F266" s="62"/>
      <c r="G266" s="21"/>
      <c r="H266" s="40">
        <v>3</v>
      </c>
      <c r="I266" s="41">
        <v>5</v>
      </c>
      <c r="J266" s="42">
        <v>8</v>
      </c>
      <c r="K266" s="42">
        <v>5</v>
      </c>
      <c r="L266" s="42" t="s">
        <v>7</v>
      </c>
      <c r="M266" s="43">
        <v>18</v>
      </c>
      <c r="O266" s="72"/>
      <c r="P266" s="72"/>
      <c r="Q266" s="72"/>
      <c r="R266" s="72"/>
    </row>
    <row r="267" spans="1:18" ht="15" customHeight="1">
      <c r="A267" s="14"/>
      <c r="C267" s="31"/>
      <c r="D267" s="24">
        <f>D261</f>
        <v>0</v>
      </c>
      <c r="E267" s="28"/>
      <c r="F267" s="60"/>
      <c r="G267" s="22" t="s">
        <v>15</v>
      </c>
      <c r="H267" s="37"/>
      <c r="I267" s="38"/>
      <c r="J267" s="39"/>
      <c r="K267" s="39"/>
      <c r="L267" s="39"/>
      <c r="M267" s="63" t="str">
        <f>IF(H267=0,"0,000",SUM(H267+I267+J267)+(K268-K267)-L267)</f>
        <v>0,000</v>
      </c>
      <c r="O267" s="72"/>
      <c r="P267" s="72"/>
      <c r="Q267" s="72"/>
      <c r="R267" s="72"/>
    </row>
    <row r="268" spans="1:18" ht="15" customHeight="1">
      <c r="A268" s="14"/>
      <c r="C268" s="31"/>
      <c r="D268" s="24">
        <f>D261</f>
        <v>0</v>
      </c>
      <c r="E268" s="29"/>
      <c r="F268" s="57"/>
      <c r="G268" s="33"/>
      <c r="H268" s="40">
        <v>3</v>
      </c>
      <c r="I268" s="41">
        <v>5</v>
      </c>
      <c r="J268" s="42">
        <v>8</v>
      </c>
      <c r="K268" s="42">
        <v>5</v>
      </c>
      <c r="L268" s="42" t="s">
        <v>7</v>
      </c>
      <c r="M268" s="43">
        <v>18</v>
      </c>
      <c r="O268" s="72"/>
      <c r="P268" s="72"/>
      <c r="Q268" s="72"/>
      <c r="R268" s="72"/>
    </row>
    <row r="269" spans="1:18" ht="15" customHeight="1">
      <c r="A269" s="14"/>
      <c r="C269" s="31"/>
      <c r="D269" s="24">
        <f>D261</f>
        <v>0</v>
      </c>
      <c r="E269" s="28"/>
      <c r="F269" s="60"/>
      <c r="G269" s="22" t="s">
        <v>12</v>
      </c>
      <c r="H269" s="37"/>
      <c r="I269" s="38"/>
      <c r="J269" s="39"/>
      <c r="K269" s="39"/>
      <c r="L269" s="39"/>
      <c r="M269" s="63" t="str">
        <f>IF(H269=0,"0,000",SUM(H269+I269+J269)+(K270-K269)-L269)</f>
        <v>0,000</v>
      </c>
      <c r="O269" s="72"/>
      <c r="P269" s="72"/>
      <c r="Q269" s="72"/>
      <c r="R269" s="72"/>
    </row>
    <row r="270" spans="1:17" ht="15" customHeight="1" thickBot="1">
      <c r="A270" s="14"/>
      <c r="C270" s="31"/>
      <c r="D270" s="24">
        <f>D261</f>
        <v>0</v>
      </c>
      <c r="E270" s="30"/>
      <c r="F270" s="61"/>
      <c r="G270" s="23"/>
      <c r="H270" s="44">
        <v>3</v>
      </c>
      <c r="I270" s="45">
        <v>5</v>
      </c>
      <c r="J270" s="46">
        <v>8</v>
      </c>
      <c r="K270" s="46">
        <v>5</v>
      </c>
      <c r="L270" s="46" t="s">
        <v>7</v>
      </c>
      <c r="M270" s="47">
        <v>18</v>
      </c>
      <c r="O270" s="72"/>
      <c r="P270" s="72"/>
      <c r="Q270" s="72"/>
    </row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85" r:id="rId2"/>
  <headerFooter alignWithMargins="0">
    <oddFooter>&amp;LPagina &amp;P</oddFooter>
  </headerFooter>
  <rowBreaks count="6" manualBreakCount="6">
    <brk id="40" max="255" man="1"/>
    <brk id="80" max="255" man="1"/>
    <brk id="120" max="255" man="1"/>
    <brk id="160" max="255" man="1"/>
    <brk id="200" max="255" man="1"/>
    <brk id="2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140"/>
  <sheetViews>
    <sheetView zoomScale="80" zoomScaleNormal="80" zoomScalePageLayoutView="0" workbookViewId="0" topLeftCell="A55">
      <selection activeCell="K6" sqref="K6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4" width="12.28125" style="0" customWidth="1"/>
    <col min="5" max="5" width="23.7109375" style="0" customWidth="1"/>
    <col min="6" max="6" width="11.00390625" style="0" customWidth="1"/>
    <col min="7" max="7" width="18.00390625" style="0" customWidth="1"/>
    <col min="8" max="12" width="8.00390625" style="0" customWidth="1"/>
    <col min="13" max="13" width="8.57421875" style="0" customWidth="1"/>
  </cols>
  <sheetData>
    <row r="1" spans="1:13" ht="43.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/>
    </row>
    <row r="2" spans="3:13" s="3" customFormat="1" ht="12.75" customHeight="1">
      <c r="C2" s="15" t="s">
        <v>8</v>
      </c>
      <c r="D2" s="9"/>
      <c r="E2" s="17" t="s">
        <v>207</v>
      </c>
      <c r="F2" s="17"/>
      <c r="H2" s="17"/>
      <c r="I2" s="17"/>
      <c r="J2" s="17"/>
      <c r="K2" s="17"/>
      <c r="L2" s="17"/>
      <c r="M2" s="17"/>
    </row>
    <row r="3" spans="3:13" s="3" customFormat="1" ht="12.75" customHeight="1">
      <c r="C3" s="15" t="s">
        <v>0</v>
      </c>
      <c r="D3" s="9"/>
      <c r="E3" s="10" t="s">
        <v>148</v>
      </c>
      <c r="F3" s="10"/>
      <c r="J3" s="10"/>
      <c r="K3" s="8"/>
      <c r="L3" s="8"/>
      <c r="M3" s="12"/>
    </row>
    <row r="4" spans="3:13" s="8" customFormat="1" ht="12.75" customHeight="1">
      <c r="C4" s="15" t="s">
        <v>2</v>
      </c>
      <c r="D4" s="9"/>
      <c r="E4" s="10" t="s">
        <v>160</v>
      </c>
      <c r="F4" s="10"/>
      <c r="J4" s="10"/>
      <c r="M4" s="12"/>
    </row>
    <row r="5" spans="3:13" s="8" customFormat="1" ht="12.75" customHeight="1">
      <c r="C5" s="26" t="s">
        <v>3</v>
      </c>
      <c r="D5" s="9"/>
      <c r="E5" s="11" t="s">
        <v>209</v>
      </c>
      <c r="F5" s="10"/>
      <c r="H5" s="11"/>
      <c r="J5" s="10"/>
      <c r="M5" s="12"/>
    </row>
    <row r="6" spans="3:13" s="8" customFormat="1" ht="12.75" customHeight="1">
      <c r="C6" s="26" t="s">
        <v>4</v>
      </c>
      <c r="D6" s="9"/>
      <c r="E6" s="11" t="s">
        <v>25</v>
      </c>
      <c r="F6" s="10"/>
      <c r="H6" s="11"/>
      <c r="J6" s="10"/>
      <c r="M6" s="12"/>
    </row>
    <row r="7" spans="1:13" s="3" customFormat="1" ht="9" customHeight="1">
      <c r="A7" s="5"/>
      <c r="B7" s="4"/>
      <c r="C7" s="5"/>
      <c r="D7" s="7"/>
      <c r="E7" s="2"/>
      <c r="F7" s="2"/>
      <c r="G7" s="2"/>
      <c r="H7" s="2"/>
      <c r="J7" s="6"/>
      <c r="K7" s="6"/>
      <c r="L7" s="6"/>
      <c r="M7" s="13"/>
    </row>
    <row r="8" spans="1:13" s="1" customFormat="1" ht="45.75" customHeight="1" thickBot="1">
      <c r="A8" s="111" t="s">
        <v>208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6"/>
    </row>
    <row r="9" spans="1:13" ht="23.25" customHeight="1" thickBot="1" thickTop="1">
      <c r="A9" s="49" t="s">
        <v>17</v>
      </c>
      <c r="B9" s="50" t="s">
        <v>19</v>
      </c>
      <c r="C9" s="50" t="s">
        <v>20</v>
      </c>
      <c r="D9" s="50" t="s">
        <v>21</v>
      </c>
      <c r="E9" s="50" t="s">
        <v>22</v>
      </c>
      <c r="F9" s="50" t="s">
        <v>23</v>
      </c>
      <c r="G9" s="50" t="s">
        <v>9</v>
      </c>
      <c r="H9" s="50" t="s">
        <v>10</v>
      </c>
      <c r="I9" s="50" t="s">
        <v>11</v>
      </c>
      <c r="J9" s="50" t="s">
        <v>5</v>
      </c>
      <c r="K9" s="50" t="s">
        <v>1</v>
      </c>
      <c r="L9" s="51" t="s">
        <v>6</v>
      </c>
      <c r="M9" s="52" t="s">
        <v>24</v>
      </c>
    </row>
    <row r="10" spans="1:13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3"/>
    </row>
    <row r="11" spans="1:18" ht="15" customHeight="1" thickBot="1">
      <c r="A11" s="25">
        <v>1</v>
      </c>
      <c r="B11" s="19" t="s">
        <v>40</v>
      </c>
      <c r="C11" s="55" t="s">
        <v>41</v>
      </c>
      <c r="D11" s="18">
        <f>M11+M17+M13+M15+M19</f>
        <v>50.55</v>
      </c>
      <c r="E11" s="27" t="s">
        <v>199</v>
      </c>
      <c r="F11" s="59" t="s">
        <v>201</v>
      </c>
      <c r="G11" s="20" t="s">
        <v>16</v>
      </c>
      <c r="H11" s="34">
        <v>2.45</v>
      </c>
      <c r="I11" s="35">
        <v>5</v>
      </c>
      <c r="J11" s="36">
        <v>2.7</v>
      </c>
      <c r="K11" s="36">
        <v>1.1</v>
      </c>
      <c r="L11" s="36"/>
      <c r="M11" s="48">
        <f>IF(H11=0,"0,000",SUM(H11+I11+J11)+(K12-K11)-L11)</f>
        <v>14.05</v>
      </c>
      <c r="O11" s="72"/>
      <c r="P11" s="86">
        <v>2.2</v>
      </c>
      <c r="Q11" s="86">
        <v>2.25</v>
      </c>
      <c r="R11" s="85">
        <f>5-((P11+Q11)/2)</f>
        <v>2.775</v>
      </c>
    </row>
    <row r="12" spans="1:18" ht="15" customHeight="1">
      <c r="A12" s="14"/>
      <c r="B12" s="88"/>
      <c r="C12" s="31"/>
      <c r="D12" s="24">
        <f>D11</f>
        <v>50.55</v>
      </c>
      <c r="E12" s="29" t="s">
        <v>200</v>
      </c>
      <c r="F12" s="58">
        <v>252434</v>
      </c>
      <c r="G12" s="32"/>
      <c r="H12" s="40">
        <v>3</v>
      </c>
      <c r="I12" s="41">
        <v>5</v>
      </c>
      <c r="J12" s="42">
        <v>5</v>
      </c>
      <c r="K12" s="42">
        <v>5</v>
      </c>
      <c r="L12" s="42" t="s">
        <v>7</v>
      </c>
      <c r="M12" s="43">
        <v>18</v>
      </c>
      <c r="O12" s="72"/>
      <c r="P12" s="72"/>
      <c r="Q12" s="72"/>
      <c r="R12" s="72"/>
    </row>
    <row r="13" spans="1:18" ht="15" customHeight="1">
      <c r="A13" s="14"/>
      <c r="B13" s="72"/>
      <c r="C13" s="31"/>
      <c r="D13" s="24">
        <f>D11</f>
        <v>50.55</v>
      </c>
      <c r="E13" s="28" t="s">
        <v>202</v>
      </c>
      <c r="F13" s="60">
        <v>162189</v>
      </c>
      <c r="G13" s="22" t="s">
        <v>14</v>
      </c>
      <c r="H13" s="37">
        <v>1.4</v>
      </c>
      <c r="I13" s="38">
        <v>2.8</v>
      </c>
      <c r="J13" s="39">
        <v>3</v>
      </c>
      <c r="K13" s="39">
        <v>1.1</v>
      </c>
      <c r="L13" s="39"/>
      <c r="M13" s="63">
        <f>IF(H13=0,"0,000",SUM(H13+I13+J13)+(K14-K13)-L13)</f>
        <v>11.1</v>
      </c>
      <c r="O13" s="72"/>
      <c r="P13" s="86">
        <v>2.45</v>
      </c>
      <c r="Q13" s="86">
        <v>2.3</v>
      </c>
      <c r="R13" s="85">
        <f>5-((P13+Q13)/2)</f>
        <v>2.625</v>
      </c>
    </row>
    <row r="14" spans="1:18" ht="15" customHeight="1">
      <c r="A14" s="14"/>
      <c r="C14" s="31"/>
      <c r="D14" s="24">
        <f>D11</f>
        <v>50.55</v>
      </c>
      <c r="E14" s="29"/>
      <c r="F14" s="57"/>
      <c r="G14" s="21"/>
      <c r="H14" s="40">
        <v>3</v>
      </c>
      <c r="I14" s="41">
        <v>5</v>
      </c>
      <c r="J14" s="42">
        <v>8</v>
      </c>
      <c r="K14" s="42">
        <v>5</v>
      </c>
      <c r="L14" s="42" t="s">
        <v>7</v>
      </c>
      <c r="M14" s="43">
        <v>18</v>
      </c>
      <c r="O14" s="72"/>
      <c r="P14" s="72"/>
      <c r="Q14" s="72"/>
      <c r="R14" s="72"/>
    </row>
    <row r="15" spans="1:18" ht="15" customHeight="1">
      <c r="A15" s="14"/>
      <c r="C15" s="31"/>
      <c r="D15" s="24">
        <f>D11</f>
        <v>50.55</v>
      </c>
      <c r="E15" s="28" t="s">
        <v>203</v>
      </c>
      <c r="F15" s="60">
        <v>184123</v>
      </c>
      <c r="G15" s="22" t="s">
        <v>13</v>
      </c>
      <c r="H15" s="37">
        <v>2.6</v>
      </c>
      <c r="I15" s="38">
        <v>2.75</v>
      </c>
      <c r="J15" s="39">
        <v>2.8</v>
      </c>
      <c r="K15" s="39">
        <v>1.05</v>
      </c>
      <c r="L15" s="39"/>
      <c r="M15" s="63">
        <f>IF(H15=0,"0,000",SUM(H15+I15+J15)+(K16-K15)-L15)</f>
        <v>12.099999999999998</v>
      </c>
      <c r="O15" s="72"/>
      <c r="P15" s="86">
        <v>2.3</v>
      </c>
      <c r="Q15" s="86">
        <v>2.15</v>
      </c>
      <c r="R15" s="85">
        <f>5-((P15+Q15)/2)</f>
        <v>2.7750000000000004</v>
      </c>
    </row>
    <row r="16" spans="1:18" ht="15" customHeight="1">
      <c r="A16" s="14"/>
      <c r="C16" s="31"/>
      <c r="D16" s="24">
        <f>D11</f>
        <v>50.55</v>
      </c>
      <c r="E16" s="29"/>
      <c r="F16" s="62"/>
      <c r="G16" s="21"/>
      <c r="H16" s="40">
        <v>3</v>
      </c>
      <c r="I16" s="41">
        <v>5</v>
      </c>
      <c r="J16" s="42">
        <v>8</v>
      </c>
      <c r="K16" s="42">
        <v>5</v>
      </c>
      <c r="L16" s="42" t="s">
        <v>7</v>
      </c>
      <c r="M16" s="43">
        <v>18</v>
      </c>
      <c r="O16" s="72"/>
      <c r="P16" s="72"/>
      <c r="Q16" s="72"/>
      <c r="R16" s="72"/>
    </row>
    <row r="17" spans="1:18" ht="15" customHeight="1">
      <c r="A17" s="14"/>
      <c r="C17" s="31"/>
      <c r="D17" s="24">
        <f>D11</f>
        <v>50.55</v>
      </c>
      <c r="E17" s="28"/>
      <c r="F17" s="60"/>
      <c r="G17" s="22" t="s">
        <v>15</v>
      </c>
      <c r="H17" s="37"/>
      <c r="I17" s="38"/>
      <c r="J17" s="39"/>
      <c r="K17" s="39"/>
      <c r="L17" s="39"/>
      <c r="M17" s="63" t="str">
        <f>IF(H17=0,"0,000",SUM(H17+I17+J17)+(K18-K17)-L17)</f>
        <v>0,000</v>
      </c>
      <c r="O17" s="72"/>
      <c r="P17" s="72"/>
      <c r="Q17" s="72"/>
      <c r="R17" s="72"/>
    </row>
    <row r="18" spans="1:18" ht="15" customHeight="1">
      <c r="A18" s="14"/>
      <c r="C18" s="31"/>
      <c r="D18" s="24">
        <f>D11</f>
        <v>50.55</v>
      </c>
      <c r="E18" s="29"/>
      <c r="F18" s="57"/>
      <c r="G18" s="33"/>
      <c r="H18" s="40">
        <v>3</v>
      </c>
      <c r="I18" s="41">
        <v>5</v>
      </c>
      <c r="J18" s="42">
        <v>8</v>
      </c>
      <c r="K18" s="42">
        <v>5</v>
      </c>
      <c r="L18" s="42" t="s">
        <v>7</v>
      </c>
      <c r="M18" s="43">
        <v>18</v>
      </c>
      <c r="O18" s="72"/>
      <c r="P18" s="72"/>
      <c r="Q18" s="72"/>
      <c r="R18" s="72"/>
    </row>
    <row r="19" spans="1:18" ht="15" customHeight="1">
      <c r="A19" s="14"/>
      <c r="C19" s="31"/>
      <c r="D19" s="24">
        <f>D11</f>
        <v>50.55</v>
      </c>
      <c r="E19" s="28" t="s">
        <v>203</v>
      </c>
      <c r="F19" s="60">
        <v>184123</v>
      </c>
      <c r="G19" s="22" t="s">
        <v>12</v>
      </c>
      <c r="H19" s="37">
        <v>2.6</v>
      </c>
      <c r="I19" s="38">
        <v>3.25</v>
      </c>
      <c r="J19" s="39">
        <v>3.175</v>
      </c>
      <c r="K19" s="39">
        <v>0.725</v>
      </c>
      <c r="L19" s="39"/>
      <c r="M19" s="63">
        <f>IF(H19=0,"0,000",SUM(H19+I19+J19)+(K20-K19)-L19)</f>
        <v>13.299999999999999</v>
      </c>
      <c r="O19" s="72"/>
      <c r="P19" s="86">
        <v>1.75</v>
      </c>
      <c r="Q19" s="86">
        <v>1.65</v>
      </c>
      <c r="R19" s="85">
        <f>5-((P19+Q19)/2)</f>
        <v>3.3</v>
      </c>
    </row>
    <row r="20" spans="1:18" ht="15" customHeight="1" thickBot="1">
      <c r="A20" s="14"/>
      <c r="C20" s="31"/>
      <c r="D20" s="24">
        <f>D11</f>
        <v>50.55</v>
      </c>
      <c r="E20" s="30"/>
      <c r="F20" s="61"/>
      <c r="G20" s="23"/>
      <c r="H20" s="44">
        <v>3</v>
      </c>
      <c r="I20" s="45">
        <v>5</v>
      </c>
      <c r="J20" s="46">
        <v>8</v>
      </c>
      <c r="K20" s="46">
        <v>5</v>
      </c>
      <c r="L20" s="46" t="s">
        <v>7</v>
      </c>
      <c r="M20" s="47">
        <v>18</v>
      </c>
      <c r="O20" s="72"/>
      <c r="P20" s="72"/>
      <c r="Q20" s="72"/>
      <c r="R20" s="72"/>
    </row>
    <row r="21" spans="1:18" ht="15" customHeight="1" thickBot="1">
      <c r="A21" s="25">
        <v>2</v>
      </c>
      <c r="B21" s="19" t="s">
        <v>37</v>
      </c>
      <c r="C21" s="55" t="s">
        <v>36</v>
      </c>
      <c r="D21" s="18">
        <f>M21+M27+M23+M25+M29</f>
        <v>49.824999999999996</v>
      </c>
      <c r="E21" s="27" t="s">
        <v>107</v>
      </c>
      <c r="F21" s="59" t="s">
        <v>109</v>
      </c>
      <c r="G21" s="20" t="s">
        <v>16</v>
      </c>
      <c r="H21" s="34">
        <v>1.85</v>
      </c>
      <c r="I21" s="35">
        <v>4.5</v>
      </c>
      <c r="J21" s="36">
        <v>3.925</v>
      </c>
      <c r="K21" s="36">
        <v>1</v>
      </c>
      <c r="L21" s="36"/>
      <c r="M21" s="48">
        <f>IF(H21=0,"0,000",SUM(H21+I21+J21)+(K22-K21)-L21)</f>
        <v>14.274999999999999</v>
      </c>
      <c r="O21" s="72"/>
      <c r="P21" s="86">
        <v>1.15</v>
      </c>
      <c r="Q21" s="86">
        <v>1</v>
      </c>
      <c r="R21" s="85">
        <f>5-((P21+Q21)/2)</f>
        <v>3.925</v>
      </c>
    </row>
    <row r="22" spans="1:18" ht="15" customHeight="1">
      <c r="A22" s="14"/>
      <c r="B22" s="75"/>
      <c r="C22" s="31"/>
      <c r="D22" s="24">
        <f>D21</f>
        <v>49.824999999999996</v>
      </c>
      <c r="E22" s="29" t="s">
        <v>108</v>
      </c>
      <c r="F22" s="58">
        <v>219280</v>
      </c>
      <c r="G22" s="32"/>
      <c r="H22" s="40">
        <v>3</v>
      </c>
      <c r="I22" s="41">
        <v>5</v>
      </c>
      <c r="J22" s="42">
        <v>5</v>
      </c>
      <c r="K22" s="42">
        <v>5</v>
      </c>
      <c r="L22" s="42" t="s">
        <v>7</v>
      </c>
      <c r="M22" s="43">
        <v>18</v>
      </c>
      <c r="O22" s="72"/>
      <c r="P22" s="72"/>
      <c r="Q22" s="72"/>
      <c r="R22" s="72"/>
    </row>
    <row r="23" spans="1:18" ht="15" customHeight="1">
      <c r="A23" s="14"/>
      <c r="C23" s="31"/>
      <c r="D23" s="24">
        <f>D21</f>
        <v>49.824999999999996</v>
      </c>
      <c r="E23" s="28" t="s">
        <v>110</v>
      </c>
      <c r="F23" s="60">
        <v>180609</v>
      </c>
      <c r="G23" s="22" t="s">
        <v>14</v>
      </c>
      <c r="H23" s="37">
        <v>2.2</v>
      </c>
      <c r="I23" s="38">
        <v>2.3</v>
      </c>
      <c r="J23" s="39">
        <v>3.875</v>
      </c>
      <c r="K23" s="39">
        <v>0.8</v>
      </c>
      <c r="L23" s="39"/>
      <c r="M23" s="63">
        <f>IF(H23=0,"0,000",SUM(H23+I23+J23)+(K24-K23)-L23)</f>
        <v>12.575</v>
      </c>
      <c r="O23" s="72"/>
      <c r="P23" s="86">
        <v>1.25</v>
      </c>
      <c r="Q23" s="86">
        <v>1</v>
      </c>
      <c r="R23" s="85">
        <f>5-((P23+Q23)/2)</f>
        <v>3.875</v>
      </c>
    </row>
    <row r="24" spans="1:18" ht="15" customHeight="1">
      <c r="A24" s="14"/>
      <c r="C24" s="31"/>
      <c r="D24" s="24">
        <f>D21</f>
        <v>49.824999999999996</v>
      </c>
      <c r="E24" s="29"/>
      <c r="F24" s="57"/>
      <c r="G24" s="21"/>
      <c r="H24" s="40">
        <v>3</v>
      </c>
      <c r="I24" s="41">
        <v>5</v>
      </c>
      <c r="J24" s="42">
        <v>8</v>
      </c>
      <c r="K24" s="42">
        <v>5</v>
      </c>
      <c r="L24" s="42" t="s">
        <v>7</v>
      </c>
      <c r="M24" s="43">
        <v>18</v>
      </c>
      <c r="O24" s="72"/>
      <c r="P24" s="72"/>
      <c r="Q24" s="72"/>
      <c r="R24" s="72"/>
    </row>
    <row r="25" spans="1:18" ht="15" customHeight="1">
      <c r="A25" s="14"/>
      <c r="C25" s="31"/>
      <c r="D25" s="24">
        <f>D21</f>
        <v>49.824999999999996</v>
      </c>
      <c r="E25" s="67" t="s">
        <v>111</v>
      </c>
      <c r="F25" s="60"/>
      <c r="G25" s="22" t="s">
        <v>13</v>
      </c>
      <c r="H25" s="37">
        <v>1.35</v>
      </c>
      <c r="I25" s="38">
        <v>1.95</v>
      </c>
      <c r="J25" s="39">
        <v>3</v>
      </c>
      <c r="K25" s="39">
        <v>1.05</v>
      </c>
      <c r="L25" s="39"/>
      <c r="M25" s="63">
        <f>IF(H25=0,"0,000",SUM(H25+I25+J25)+(K26-K25)-L25)</f>
        <v>10.25</v>
      </c>
      <c r="O25" s="72"/>
      <c r="P25" s="86">
        <v>2.1</v>
      </c>
      <c r="Q25" s="86">
        <v>1.9</v>
      </c>
      <c r="R25" s="85">
        <f>5-((P25+Q25)/2)</f>
        <v>3</v>
      </c>
    </row>
    <row r="26" spans="1:18" ht="15" customHeight="1">
      <c r="A26" s="14"/>
      <c r="C26" s="31"/>
      <c r="D26" s="24">
        <f>D21</f>
        <v>49.824999999999996</v>
      </c>
      <c r="E26" s="29"/>
      <c r="F26" s="62"/>
      <c r="G26" s="21"/>
      <c r="H26" s="40">
        <v>3</v>
      </c>
      <c r="I26" s="41">
        <v>5</v>
      </c>
      <c r="J26" s="42">
        <v>8</v>
      </c>
      <c r="K26" s="42">
        <v>5</v>
      </c>
      <c r="L26" s="42" t="s">
        <v>7</v>
      </c>
      <c r="M26" s="43">
        <v>18</v>
      </c>
      <c r="O26" s="72"/>
      <c r="P26" s="72"/>
      <c r="Q26" s="72"/>
      <c r="R26" s="72"/>
    </row>
    <row r="27" spans="1:18" ht="15" customHeight="1">
      <c r="A27" s="14"/>
      <c r="C27" s="31"/>
      <c r="D27" s="24">
        <f>D21</f>
        <v>49.824999999999996</v>
      </c>
      <c r="E27" s="28"/>
      <c r="F27" s="60">
        <v>271688</v>
      </c>
      <c r="G27" s="22" t="s">
        <v>15</v>
      </c>
      <c r="H27" s="37"/>
      <c r="I27" s="38"/>
      <c r="J27" s="39"/>
      <c r="K27" s="39"/>
      <c r="L27" s="39"/>
      <c r="M27" s="63" t="str">
        <f>IF(H27=0,"0,000",SUM(H27+I27+J27)+(K28-K27)-L27)</f>
        <v>0,000</v>
      </c>
      <c r="O27" s="72"/>
      <c r="P27" s="72"/>
      <c r="Q27" s="72"/>
      <c r="R27" s="72"/>
    </row>
    <row r="28" spans="1:18" ht="15" customHeight="1">
      <c r="A28" s="14"/>
      <c r="C28" s="31"/>
      <c r="D28" s="24">
        <f>D21</f>
        <v>49.824999999999996</v>
      </c>
      <c r="E28" s="29"/>
      <c r="F28" s="58">
        <v>219280</v>
      </c>
      <c r="G28" s="33"/>
      <c r="H28" s="40">
        <v>3</v>
      </c>
      <c r="I28" s="41">
        <v>5</v>
      </c>
      <c r="J28" s="42">
        <v>8</v>
      </c>
      <c r="K28" s="42">
        <v>5</v>
      </c>
      <c r="L28" s="42" t="s">
        <v>7</v>
      </c>
      <c r="M28" s="43">
        <v>18</v>
      </c>
      <c r="O28" s="72"/>
      <c r="P28" s="72"/>
      <c r="Q28" s="72"/>
      <c r="R28" s="72"/>
    </row>
    <row r="29" spans="1:18" ht="15" customHeight="1">
      <c r="A29" s="14"/>
      <c r="C29" s="31"/>
      <c r="D29" s="24">
        <f>D21</f>
        <v>49.824999999999996</v>
      </c>
      <c r="E29" s="28" t="s">
        <v>110</v>
      </c>
      <c r="F29" s="60">
        <v>180609</v>
      </c>
      <c r="G29" s="22" t="s">
        <v>12</v>
      </c>
      <c r="H29" s="37">
        <v>2.6</v>
      </c>
      <c r="I29" s="38">
        <v>2.5</v>
      </c>
      <c r="J29" s="39">
        <v>3.375</v>
      </c>
      <c r="K29" s="39">
        <v>0.75</v>
      </c>
      <c r="L29" s="39"/>
      <c r="M29" s="63">
        <f>IF(H29=0,"0,000",SUM(H29+I29+J29)+(K30-K29)-L29)</f>
        <v>12.725</v>
      </c>
      <c r="O29" s="72"/>
      <c r="P29" s="86">
        <v>1.75</v>
      </c>
      <c r="Q29" s="86">
        <v>1.5</v>
      </c>
      <c r="R29" s="85">
        <f>5-((P29+Q29)/2)</f>
        <v>3.375</v>
      </c>
    </row>
    <row r="30" spans="1:18" ht="15" customHeight="1" thickBot="1">
      <c r="A30" s="14"/>
      <c r="C30" s="31"/>
      <c r="D30" s="24">
        <f>D21</f>
        <v>49.824999999999996</v>
      </c>
      <c r="E30" s="30"/>
      <c r="F30" s="61"/>
      <c r="G30" s="23"/>
      <c r="H30" s="44">
        <v>3</v>
      </c>
      <c r="I30" s="45">
        <v>5</v>
      </c>
      <c r="J30" s="46">
        <v>8</v>
      </c>
      <c r="K30" s="46">
        <v>5</v>
      </c>
      <c r="L30" s="46" t="s">
        <v>7</v>
      </c>
      <c r="M30" s="47">
        <v>18</v>
      </c>
      <c r="O30" s="72"/>
      <c r="P30" s="72"/>
      <c r="Q30" s="72"/>
      <c r="R30" s="72"/>
    </row>
    <row r="31" spans="1:18" ht="15" customHeight="1" thickBot="1">
      <c r="A31" s="25">
        <v>3</v>
      </c>
      <c r="B31" s="19" t="s">
        <v>42</v>
      </c>
      <c r="C31" s="55" t="s">
        <v>43</v>
      </c>
      <c r="D31" s="18">
        <f>SUM(M31+M33+M35+M37+M39)</f>
        <v>48.05</v>
      </c>
      <c r="E31" s="27" t="s">
        <v>84</v>
      </c>
      <c r="F31" s="59" t="s">
        <v>86</v>
      </c>
      <c r="G31" s="20" t="s">
        <v>16</v>
      </c>
      <c r="H31" s="34">
        <v>2.05</v>
      </c>
      <c r="I31" s="35">
        <v>5</v>
      </c>
      <c r="J31" s="36">
        <v>2.775</v>
      </c>
      <c r="K31" s="36">
        <v>0.75</v>
      </c>
      <c r="L31" s="36"/>
      <c r="M31" s="48">
        <f>IF(H31=0,"0,000",SUM(H31+I31+J31)+(K32-K31)-L31)</f>
        <v>14.075</v>
      </c>
      <c r="O31" s="72"/>
      <c r="P31" s="86">
        <v>1.4</v>
      </c>
      <c r="Q31" s="86">
        <v>1.25</v>
      </c>
      <c r="R31" s="85">
        <f>5-((P31+Q31)/2)</f>
        <v>3.675</v>
      </c>
    </row>
    <row r="32" spans="1:18" ht="15" customHeight="1">
      <c r="A32" s="14"/>
      <c r="B32" s="75"/>
      <c r="C32" s="31"/>
      <c r="D32" s="24">
        <f>D31</f>
        <v>48.05</v>
      </c>
      <c r="E32" s="29" t="s">
        <v>85</v>
      </c>
      <c r="F32" s="58">
        <v>203667</v>
      </c>
      <c r="G32" s="32"/>
      <c r="H32" s="40">
        <v>3</v>
      </c>
      <c r="I32" s="41">
        <v>5</v>
      </c>
      <c r="J32" s="42">
        <v>5</v>
      </c>
      <c r="K32" s="42">
        <v>5</v>
      </c>
      <c r="L32" s="42" t="s">
        <v>7</v>
      </c>
      <c r="M32" s="43">
        <v>18</v>
      </c>
      <c r="O32" s="72"/>
      <c r="P32" s="72"/>
      <c r="Q32" s="72"/>
      <c r="R32" s="72"/>
    </row>
    <row r="33" spans="1:18" ht="15" customHeight="1">
      <c r="A33" s="14"/>
      <c r="C33" s="31"/>
      <c r="D33" s="24">
        <f>D31</f>
        <v>48.05</v>
      </c>
      <c r="E33" s="28" t="s">
        <v>87</v>
      </c>
      <c r="F33" s="60">
        <v>211403</v>
      </c>
      <c r="G33" s="22" t="s">
        <v>14</v>
      </c>
      <c r="H33" s="37">
        <v>2.55</v>
      </c>
      <c r="I33" s="38">
        <v>2</v>
      </c>
      <c r="J33" s="39">
        <v>2.625</v>
      </c>
      <c r="K33" s="39">
        <v>1.275</v>
      </c>
      <c r="L33" s="39">
        <v>0.2</v>
      </c>
      <c r="M33" s="63">
        <f>IF(H33=0,"0,000",SUM(H33+I33+J33)+(K34-K33)-L33)</f>
        <v>10.700000000000001</v>
      </c>
      <c r="O33" s="72"/>
      <c r="P33" s="86">
        <v>1.55</v>
      </c>
      <c r="Q33" s="86">
        <v>1.65</v>
      </c>
      <c r="R33" s="85">
        <f>5-((P33+Q33)/2)</f>
        <v>3.4</v>
      </c>
    </row>
    <row r="34" spans="1:18" ht="15" customHeight="1">
      <c r="A34" s="14"/>
      <c r="C34" s="31"/>
      <c r="D34" s="24">
        <f>D31</f>
        <v>48.05</v>
      </c>
      <c r="E34" s="29"/>
      <c r="F34" s="57"/>
      <c r="G34" s="21"/>
      <c r="H34" s="40">
        <v>3</v>
      </c>
      <c r="I34" s="41">
        <v>5</v>
      </c>
      <c r="J34" s="42">
        <v>8</v>
      </c>
      <c r="K34" s="42">
        <v>5</v>
      </c>
      <c r="L34" s="42" t="s">
        <v>7</v>
      </c>
      <c r="M34" s="43">
        <v>18</v>
      </c>
      <c r="O34" s="72"/>
      <c r="P34" s="72"/>
      <c r="Q34" s="72"/>
      <c r="R34" s="72"/>
    </row>
    <row r="35" spans="1:18" ht="15" customHeight="1">
      <c r="A35" s="14"/>
      <c r="C35" s="31"/>
      <c r="D35" s="24">
        <f>D31</f>
        <v>48.05</v>
      </c>
      <c r="E35" s="28" t="s">
        <v>88</v>
      </c>
      <c r="F35" s="60">
        <v>148700</v>
      </c>
      <c r="G35" s="22" t="s">
        <v>13</v>
      </c>
      <c r="H35" s="37">
        <v>2.25</v>
      </c>
      <c r="I35" s="38">
        <v>2.45</v>
      </c>
      <c r="J35" s="39">
        <v>2.775</v>
      </c>
      <c r="K35" s="39">
        <v>0.75</v>
      </c>
      <c r="L35" s="39"/>
      <c r="M35" s="63">
        <f>IF(H35=0,"0,000",SUM(H35+I35+J35)+(K36-K35)-L35)</f>
        <v>11.725</v>
      </c>
      <c r="O35" s="72"/>
      <c r="P35" s="86">
        <v>1.3</v>
      </c>
      <c r="Q35" s="86">
        <v>1.5</v>
      </c>
      <c r="R35" s="85">
        <f>5-((P35+Q35)/2)</f>
        <v>3.6</v>
      </c>
    </row>
    <row r="36" spans="1:18" ht="15" customHeight="1">
      <c r="A36" s="14"/>
      <c r="C36" s="31"/>
      <c r="D36" s="24">
        <f>D31</f>
        <v>48.05</v>
      </c>
      <c r="E36" s="29"/>
      <c r="F36" s="62"/>
      <c r="G36" s="21"/>
      <c r="H36" s="40">
        <v>3</v>
      </c>
      <c r="I36" s="41">
        <v>5</v>
      </c>
      <c r="J36" s="42">
        <v>8</v>
      </c>
      <c r="K36" s="42">
        <v>5</v>
      </c>
      <c r="L36" s="42" t="s">
        <v>7</v>
      </c>
      <c r="M36" s="43">
        <v>18</v>
      </c>
      <c r="O36" s="72"/>
      <c r="P36" s="72"/>
      <c r="Q36" s="72"/>
      <c r="R36" s="72"/>
    </row>
    <row r="37" spans="1:18" ht="15" customHeight="1">
      <c r="A37" s="14"/>
      <c r="C37" s="31"/>
      <c r="D37" s="24">
        <f>D31</f>
        <v>48.05</v>
      </c>
      <c r="E37" s="28"/>
      <c r="F37" s="60"/>
      <c r="G37" s="22" t="s">
        <v>15</v>
      </c>
      <c r="H37" s="37"/>
      <c r="I37" s="38"/>
      <c r="J37" s="39"/>
      <c r="K37" s="39"/>
      <c r="L37" s="39"/>
      <c r="M37" s="63" t="str">
        <f>IF(H37=0,"0,000",SUM(H37+I37+J37)+(K38-K37)-L37)</f>
        <v>0,000</v>
      </c>
      <c r="O37" s="72"/>
      <c r="P37" s="72"/>
      <c r="Q37" s="72"/>
      <c r="R37" s="72"/>
    </row>
    <row r="38" spans="1:18" ht="15" customHeight="1">
      <c r="A38" s="14"/>
      <c r="C38" s="31"/>
      <c r="D38" s="24">
        <f>D31</f>
        <v>48.05</v>
      </c>
      <c r="E38" s="29"/>
      <c r="F38" s="57"/>
      <c r="G38" s="33"/>
      <c r="H38" s="40">
        <v>3</v>
      </c>
      <c r="I38" s="41">
        <v>5</v>
      </c>
      <c r="J38" s="42">
        <v>8</v>
      </c>
      <c r="K38" s="42">
        <v>5</v>
      </c>
      <c r="L38" s="42" t="s">
        <v>7</v>
      </c>
      <c r="M38" s="43">
        <v>18</v>
      </c>
      <c r="O38" s="72"/>
      <c r="P38" s="72"/>
      <c r="Q38" s="72"/>
      <c r="R38" s="72"/>
    </row>
    <row r="39" spans="1:18" ht="15" customHeight="1">
      <c r="A39" s="14"/>
      <c r="C39" s="31"/>
      <c r="D39" s="24">
        <f>D31</f>
        <v>48.05</v>
      </c>
      <c r="E39" s="28" t="s">
        <v>87</v>
      </c>
      <c r="F39" s="60">
        <v>211403</v>
      </c>
      <c r="G39" s="22" t="s">
        <v>12</v>
      </c>
      <c r="H39" s="37">
        <v>1.85</v>
      </c>
      <c r="I39" s="38">
        <v>2.4</v>
      </c>
      <c r="J39" s="39">
        <v>3.3</v>
      </c>
      <c r="K39" s="39">
        <v>1</v>
      </c>
      <c r="L39" s="39"/>
      <c r="M39" s="63">
        <f>IF(H39=0,"0,000",SUM(H39+I39+J39)+(K40-K39)-L39)</f>
        <v>11.55</v>
      </c>
      <c r="O39" s="72"/>
      <c r="P39" s="86">
        <v>1.25</v>
      </c>
      <c r="Q39" s="86">
        <v>1.4</v>
      </c>
      <c r="R39" s="85">
        <f>5-((P39+Q39)/2)</f>
        <v>3.675</v>
      </c>
    </row>
    <row r="40" spans="1:18" ht="15" customHeight="1" thickBot="1">
      <c r="A40" s="14"/>
      <c r="C40" s="31"/>
      <c r="D40" s="24">
        <f>D31</f>
        <v>48.05</v>
      </c>
      <c r="E40" s="30"/>
      <c r="F40" s="61"/>
      <c r="G40" s="23"/>
      <c r="H40" s="44">
        <v>3</v>
      </c>
      <c r="I40" s="45">
        <v>5</v>
      </c>
      <c r="J40" s="46">
        <v>8</v>
      </c>
      <c r="K40" s="46">
        <v>5</v>
      </c>
      <c r="L40" s="46" t="s">
        <v>7</v>
      </c>
      <c r="M40" s="47">
        <v>18</v>
      </c>
      <c r="O40" s="72"/>
      <c r="P40" s="72"/>
      <c r="Q40" s="72"/>
      <c r="R40" s="72"/>
    </row>
    <row r="41" spans="1:18" ht="15" customHeight="1" thickBot="1">
      <c r="A41" s="25">
        <v>4</v>
      </c>
      <c r="B41" s="19" t="s">
        <v>28</v>
      </c>
      <c r="C41" s="55" t="s">
        <v>29</v>
      </c>
      <c r="D41" s="18">
        <f>M41+M47+M43+M45+M49</f>
        <v>48.025000000000006</v>
      </c>
      <c r="E41" s="27" t="s">
        <v>104</v>
      </c>
      <c r="F41" s="59" t="s">
        <v>106</v>
      </c>
      <c r="G41" s="20" t="s">
        <v>16</v>
      </c>
      <c r="H41" s="34">
        <v>1.75</v>
      </c>
      <c r="I41" s="35">
        <v>4.05</v>
      </c>
      <c r="J41" s="36">
        <v>3.525</v>
      </c>
      <c r="K41" s="36">
        <v>1.4</v>
      </c>
      <c r="L41" s="36"/>
      <c r="M41" s="48">
        <f>IF(H41=0,"0,000",SUM(H41+I41+J41)+(K42-K41)-L41)</f>
        <v>12.924999999999999</v>
      </c>
      <c r="O41" s="72"/>
      <c r="P41" s="86">
        <v>1.55</v>
      </c>
      <c r="Q41" s="86">
        <v>1.4</v>
      </c>
      <c r="R41" s="85">
        <f>5-((P41+Q41)/2)</f>
        <v>3.525</v>
      </c>
    </row>
    <row r="42" spans="1:18" ht="15" customHeight="1">
      <c r="A42" s="14"/>
      <c r="B42" s="75"/>
      <c r="C42" s="31"/>
      <c r="D42" s="24">
        <f>D41</f>
        <v>48.025000000000006</v>
      </c>
      <c r="E42" s="29" t="s">
        <v>105</v>
      </c>
      <c r="F42" s="64">
        <v>24836</v>
      </c>
      <c r="G42" s="32"/>
      <c r="H42" s="40">
        <v>3</v>
      </c>
      <c r="I42" s="41">
        <v>5</v>
      </c>
      <c r="J42" s="42">
        <v>5</v>
      </c>
      <c r="K42" s="42">
        <v>5</v>
      </c>
      <c r="L42" s="42" t="s">
        <v>7</v>
      </c>
      <c r="M42" s="43">
        <v>18</v>
      </c>
      <c r="O42" s="72"/>
      <c r="P42" s="72"/>
      <c r="Q42" s="72"/>
      <c r="R42" s="72"/>
    </row>
    <row r="43" spans="1:18" ht="15" customHeight="1">
      <c r="A43" s="14"/>
      <c r="C43" s="31"/>
      <c r="D43" s="24">
        <f>D41</f>
        <v>48.025000000000006</v>
      </c>
      <c r="E43" s="67" t="s">
        <v>65</v>
      </c>
      <c r="F43" s="60">
        <v>204038</v>
      </c>
      <c r="G43" s="22" t="s">
        <v>14</v>
      </c>
      <c r="H43" s="37">
        <v>2.35</v>
      </c>
      <c r="I43" s="38">
        <v>3.6</v>
      </c>
      <c r="J43" s="39">
        <v>3.425</v>
      </c>
      <c r="K43" s="39">
        <v>1.25</v>
      </c>
      <c r="L43" s="39"/>
      <c r="M43" s="63">
        <f>IF(H43=0,"0,000",SUM(H43+I43+J43)+(K44-K43)-L43)</f>
        <v>13.125</v>
      </c>
      <c r="O43" s="72"/>
      <c r="P43" s="86">
        <v>1.65</v>
      </c>
      <c r="Q43" s="86">
        <v>1.5</v>
      </c>
      <c r="R43" s="85">
        <f>5-((P43+Q43)/2)</f>
        <v>3.425</v>
      </c>
    </row>
    <row r="44" spans="1:18" ht="15" customHeight="1">
      <c r="A44" s="14"/>
      <c r="C44" s="31"/>
      <c r="D44" s="24">
        <f>D41</f>
        <v>48.025000000000006</v>
      </c>
      <c r="E44" s="29"/>
      <c r="F44" s="57"/>
      <c r="G44" s="21"/>
      <c r="H44" s="40">
        <v>3</v>
      </c>
      <c r="I44" s="41">
        <v>5</v>
      </c>
      <c r="J44" s="42">
        <v>8</v>
      </c>
      <c r="K44" s="42">
        <v>5</v>
      </c>
      <c r="L44" s="42" t="s">
        <v>7</v>
      </c>
      <c r="M44" s="43">
        <v>18</v>
      </c>
      <c r="O44" s="72"/>
      <c r="P44" s="72"/>
      <c r="Q44" s="72"/>
      <c r="R44" s="72"/>
    </row>
    <row r="45" spans="1:18" ht="15" customHeight="1">
      <c r="A45" s="14"/>
      <c r="C45" s="31"/>
      <c r="D45" s="24">
        <f>D41</f>
        <v>48.025000000000006</v>
      </c>
      <c r="E45" s="28"/>
      <c r="F45" s="60"/>
      <c r="G45" s="22" t="s">
        <v>13</v>
      </c>
      <c r="H45" s="37"/>
      <c r="I45" s="38"/>
      <c r="J45" s="39"/>
      <c r="K45" s="39"/>
      <c r="L45" s="39"/>
      <c r="M45" s="63" t="str">
        <f>IF(H45=0,"0,000",SUM(H45+I45+J45)+(K46-K45)-L45)</f>
        <v>0,000</v>
      </c>
      <c r="O45" s="72"/>
      <c r="P45" s="72"/>
      <c r="Q45" s="72"/>
      <c r="R45" s="72"/>
    </row>
    <row r="46" spans="1:18" ht="15" customHeight="1">
      <c r="A46" s="14"/>
      <c r="C46" s="31"/>
      <c r="D46" s="24">
        <f>D41</f>
        <v>48.025000000000006</v>
      </c>
      <c r="E46" s="29"/>
      <c r="F46" s="62"/>
      <c r="G46" s="21"/>
      <c r="H46" s="40">
        <v>3</v>
      </c>
      <c r="I46" s="41">
        <v>5</v>
      </c>
      <c r="J46" s="42">
        <v>8</v>
      </c>
      <c r="K46" s="42">
        <v>5</v>
      </c>
      <c r="L46" s="42" t="s">
        <v>7</v>
      </c>
      <c r="M46" s="43">
        <v>18</v>
      </c>
      <c r="O46" s="72"/>
      <c r="P46" s="72"/>
      <c r="Q46" s="72"/>
      <c r="R46" s="72"/>
    </row>
    <row r="47" spans="1:18" ht="15" customHeight="1">
      <c r="A47" s="14"/>
      <c r="C47" s="31"/>
      <c r="D47" s="24">
        <f>D41</f>
        <v>48.025000000000006</v>
      </c>
      <c r="E47" s="28" t="s">
        <v>64</v>
      </c>
      <c r="F47" s="60">
        <v>176022</v>
      </c>
      <c r="G47" s="22" t="s">
        <v>15</v>
      </c>
      <c r="H47" s="37">
        <v>2</v>
      </c>
      <c r="I47" s="38">
        <v>1.9</v>
      </c>
      <c r="J47" s="39">
        <v>2.875</v>
      </c>
      <c r="K47" s="39">
        <v>1.6</v>
      </c>
      <c r="L47" s="39"/>
      <c r="M47" s="63">
        <f>IF(H47=0,"0,000",SUM(H47+I47+J47)+(K48-K47)-L47)</f>
        <v>10.175</v>
      </c>
      <c r="O47" s="72"/>
      <c r="P47" s="86">
        <v>2.15</v>
      </c>
      <c r="Q47" s="86">
        <v>2.1</v>
      </c>
      <c r="R47" s="85">
        <f>5-((P47+Q47)/2)</f>
        <v>2.875</v>
      </c>
    </row>
    <row r="48" spans="1:18" ht="15" customHeight="1">
      <c r="A48" s="14"/>
      <c r="C48" s="31"/>
      <c r="D48" s="24">
        <f>D41</f>
        <v>48.025000000000006</v>
      </c>
      <c r="E48" s="29" t="s">
        <v>206</v>
      </c>
      <c r="F48" s="64">
        <v>204836</v>
      </c>
      <c r="G48" s="33"/>
      <c r="H48" s="40">
        <v>3</v>
      </c>
      <c r="I48" s="41">
        <v>5</v>
      </c>
      <c r="J48" s="42">
        <v>8</v>
      </c>
      <c r="K48" s="42">
        <v>5</v>
      </c>
      <c r="L48" s="42" t="s">
        <v>7</v>
      </c>
      <c r="M48" s="43">
        <v>18</v>
      </c>
      <c r="O48" s="72"/>
      <c r="P48" s="72"/>
      <c r="Q48" s="72"/>
      <c r="R48" s="72"/>
    </row>
    <row r="49" spans="1:18" ht="15" customHeight="1">
      <c r="A49" s="14"/>
      <c r="C49" s="31"/>
      <c r="D49" s="24">
        <f>D41</f>
        <v>48.025000000000006</v>
      </c>
      <c r="E49" s="67" t="s">
        <v>65</v>
      </c>
      <c r="F49" s="60">
        <v>204038</v>
      </c>
      <c r="G49" s="22" t="s">
        <v>12</v>
      </c>
      <c r="H49" s="37">
        <v>1.7</v>
      </c>
      <c r="I49" s="38">
        <v>3.4</v>
      </c>
      <c r="J49" s="39">
        <v>3.15</v>
      </c>
      <c r="K49" s="39">
        <v>1.45</v>
      </c>
      <c r="L49" s="39"/>
      <c r="M49" s="63">
        <f>IF(H49=0,"0,000",SUM(H49+I49+J49)+(K50-K49)-L49)</f>
        <v>11.8</v>
      </c>
      <c r="O49" s="72"/>
      <c r="P49" s="86">
        <v>1.9</v>
      </c>
      <c r="Q49" s="86">
        <v>1.8</v>
      </c>
      <c r="R49" s="85">
        <f>5-((P49+Q49)/2)</f>
        <v>3.15</v>
      </c>
    </row>
    <row r="50" spans="1:18" ht="15" customHeight="1" thickBot="1">
      <c r="A50" s="14"/>
      <c r="C50" s="31"/>
      <c r="D50" s="24">
        <f>D41</f>
        <v>48.025000000000006</v>
      </c>
      <c r="E50" s="30"/>
      <c r="F50" s="61"/>
      <c r="G50" s="23"/>
      <c r="H50" s="44">
        <v>3</v>
      </c>
      <c r="I50" s="45">
        <v>5</v>
      </c>
      <c r="J50" s="46">
        <v>8</v>
      </c>
      <c r="K50" s="46">
        <v>5</v>
      </c>
      <c r="L50" s="46" t="s">
        <v>7</v>
      </c>
      <c r="M50" s="47">
        <v>18</v>
      </c>
      <c r="O50" s="72"/>
      <c r="P50" s="72"/>
      <c r="Q50" s="72"/>
      <c r="R50" s="72"/>
    </row>
    <row r="51" spans="1:18" ht="15" customHeight="1" thickBot="1">
      <c r="A51" s="25">
        <v>5</v>
      </c>
      <c r="B51" s="19" t="s">
        <v>33</v>
      </c>
      <c r="C51" s="55" t="s">
        <v>34</v>
      </c>
      <c r="D51" s="18">
        <f>M51+M57+M53+M55+M59</f>
        <v>46.599999999999994</v>
      </c>
      <c r="E51" s="27" t="s">
        <v>137</v>
      </c>
      <c r="F51" s="59" t="s">
        <v>139</v>
      </c>
      <c r="G51" s="20" t="s">
        <v>16</v>
      </c>
      <c r="H51" s="34">
        <v>1.8</v>
      </c>
      <c r="I51" s="35">
        <v>4.2</v>
      </c>
      <c r="J51" s="36">
        <v>3.675</v>
      </c>
      <c r="K51" s="36">
        <v>1.05</v>
      </c>
      <c r="L51" s="36"/>
      <c r="M51" s="48">
        <f>IF(H51=0,"0,000",SUM(H51+I51+J51)+(K52-K51)-L51)</f>
        <v>13.625</v>
      </c>
      <c r="O51" s="72"/>
      <c r="P51" s="86">
        <v>2.25</v>
      </c>
      <c r="Q51" s="86">
        <v>2.05</v>
      </c>
      <c r="R51" s="85">
        <f>5-((P51+Q51)/2)</f>
        <v>2.85</v>
      </c>
    </row>
    <row r="52" spans="1:18" ht="15" customHeight="1">
      <c r="A52" s="14"/>
      <c r="B52" s="75"/>
      <c r="C52" s="31"/>
      <c r="D52" s="24">
        <f>D51</f>
        <v>46.599999999999994</v>
      </c>
      <c r="E52" s="29" t="s">
        <v>138</v>
      </c>
      <c r="F52" s="58">
        <v>247517</v>
      </c>
      <c r="G52" s="32"/>
      <c r="H52" s="40">
        <v>3</v>
      </c>
      <c r="I52" s="41">
        <v>5</v>
      </c>
      <c r="J52" s="42">
        <v>5</v>
      </c>
      <c r="K52" s="42">
        <v>5</v>
      </c>
      <c r="L52" s="42" t="s">
        <v>7</v>
      </c>
      <c r="M52" s="43">
        <v>18</v>
      </c>
      <c r="O52" s="72"/>
      <c r="P52" s="72"/>
      <c r="Q52" s="72"/>
      <c r="R52" s="72"/>
    </row>
    <row r="53" spans="1:18" ht="15" customHeight="1">
      <c r="A53" s="14"/>
      <c r="C53" s="31"/>
      <c r="D53" s="24">
        <f>D51</f>
        <v>46.599999999999994</v>
      </c>
      <c r="E53" s="67" t="s">
        <v>141</v>
      </c>
      <c r="F53" s="68">
        <v>180884</v>
      </c>
      <c r="G53" s="22" t="s">
        <v>14</v>
      </c>
      <c r="H53" s="37">
        <v>1.6</v>
      </c>
      <c r="I53" s="38">
        <v>2.6</v>
      </c>
      <c r="J53" s="39">
        <v>3.4</v>
      </c>
      <c r="K53" s="39">
        <v>1.4</v>
      </c>
      <c r="L53" s="39"/>
      <c r="M53" s="63">
        <f>IF(H53=0,"0,000",SUM(H53+I53+J53)+(K54-K53)-L53)</f>
        <v>11.2</v>
      </c>
      <c r="O53" s="72"/>
      <c r="P53" s="86">
        <v>1.95</v>
      </c>
      <c r="Q53" s="86">
        <v>1.85</v>
      </c>
      <c r="R53" s="85">
        <f>5-((P53+Q53)/2)</f>
        <v>3.1</v>
      </c>
    </row>
    <row r="54" spans="1:18" ht="15" customHeight="1">
      <c r="A54" s="14"/>
      <c r="C54" s="31"/>
      <c r="D54" s="24">
        <f>D51</f>
        <v>46.599999999999994</v>
      </c>
      <c r="E54" s="29"/>
      <c r="F54" s="57"/>
      <c r="G54" s="21"/>
      <c r="H54" s="40">
        <v>3</v>
      </c>
      <c r="I54" s="41">
        <v>5</v>
      </c>
      <c r="J54" s="42">
        <v>8</v>
      </c>
      <c r="K54" s="42">
        <v>5</v>
      </c>
      <c r="L54" s="42" t="s">
        <v>7</v>
      </c>
      <c r="M54" s="43">
        <v>18</v>
      </c>
      <c r="O54" s="72"/>
      <c r="P54" s="72"/>
      <c r="Q54" s="72"/>
      <c r="R54" s="72"/>
    </row>
    <row r="55" spans="1:18" ht="15" customHeight="1">
      <c r="A55" s="14"/>
      <c r="C55" s="31"/>
      <c r="D55" s="24">
        <f>D51</f>
        <v>46.599999999999994</v>
      </c>
      <c r="E55" s="28" t="s">
        <v>204</v>
      </c>
      <c r="F55" s="60">
        <v>211371</v>
      </c>
      <c r="G55" s="22" t="s">
        <v>13</v>
      </c>
      <c r="H55" s="37">
        <v>1.15</v>
      </c>
      <c r="I55" s="38">
        <v>1.8</v>
      </c>
      <c r="J55" s="39">
        <v>3.6</v>
      </c>
      <c r="K55" s="39">
        <v>1.1</v>
      </c>
      <c r="L55" s="39"/>
      <c r="M55" s="63">
        <f>IF(H55=0,"0,000",SUM(H55+I55+J55)+(K56-K55)-L55)</f>
        <v>10.450000000000001</v>
      </c>
      <c r="O55" s="72"/>
      <c r="P55" s="72"/>
      <c r="Q55" s="72"/>
      <c r="R55" s="72"/>
    </row>
    <row r="56" spans="1:18" ht="15" customHeight="1">
      <c r="A56" s="14"/>
      <c r="C56" s="31"/>
      <c r="D56" s="24">
        <f>D51</f>
        <v>46.599999999999994</v>
      </c>
      <c r="E56" s="29"/>
      <c r="F56" s="62"/>
      <c r="G56" s="21"/>
      <c r="H56" s="40">
        <v>3</v>
      </c>
      <c r="I56" s="41">
        <v>5</v>
      </c>
      <c r="J56" s="42">
        <v>8</v>
      </c>
      <c r="K56" s="42">
        <v>5</v>
      </c>
      <c r="L56" s="42" t="s">
        <v>7</v>
      </c>
      <c r="M56" s="43">
        <v>18</v>
      </c>
      <c r="O56" s="72"/>
      <c r="P56" s="72"/>
      <c r="Q56" s="72"/>
      <c r="R56" s="72"/>
    </row>
    <row r="57" spans="1:18" ht="15" customHeight="1">
      <c r="A57" s="14"/>
      <c r="C57" s="31"/>
      <c r="D57" s="24">
        <f>D51</f>
        <v>46.599999999999994</v>
      </c>
      <c r="E57" s="28"/>
      <c r="F57" s="60"/>
      <c r="G57" s="22" t="s">
        <v>15</v>
      </c>
      <c r="H57" s="37"/>
      <c r="I57" s="38"/>
      <c r="J57" s="39"/>
      <c r="K57" s="39"/>
      <c r="L57" s="39"/>
      <c r="M57" s="63" t="str">
        <f>IF(H57=0,"0,000",SUM(H57+I57+J57)+(K58-K57)-L57)</f>
        <v>0,000</v>
      </c>
      <c r="O57" s="72"/>
      <c r="P57" s="86">
        <v>1.7</v>
      </c>
      <c r="Q57" s="86">
        <v>1.65</v>
      </c>
      <c r="R57" s="85">
        <f>5-((P57+Q57)/2)</f>
        <v>3.325</v>
      </c>
    </row>
    <row r="58" spans="1:18" ht="15" customHeight="1">
      <c r="A58" s="14"/>
      <c r="C58" s="31"/>
      <c r="D58" s="24">
        <f>D51</f>
        <v>46.599999999999994</v>
      </c>
      <c r="E58" s="29"/>
      <c r="F58" s="58"/>
      <c r="G58" s="33"/>
      <c r="H58" s="40">
        <v>3</v>
      </c>
      <c r="I58" s="41">
        <v>5</v>
      </c>
      <c r="J58" s="42">
        <v>8</v>
      </c>
      <c r="K58" s="42">
        <v>5</v>
      </c>
      <c r="L58" s="42" t="s">
        <v>7</v>
      </c>
      <c r="M58" s="43">
        <v>18</v>
      </c>
      <c r="O58" s="72"/>
      <c r="P58" s="72"/>
      <c r="Q58" s="72"/>
      <c r="R58" s="72"/>
    </row>
    <row r="59" spans="1:18" ht="15" customHeight="1">
      <c r="A59" s="14"/>
      <c r="C59" s="31"/>
      <c r="D59" s="24">
        <f>D51</f>
        <v>46.599999999999994</v>
      </c>
      <c r="E59" s="28" t="s">
        <v>140</v>
      </c>
      <c r="F59" s="60">
        <v>180883</v>
      </c>
      <c r="G59" s="22" t="s">
        <v>12</v>
      </c>
      <c r="H59" s="37">
        <v>1.8</v>
      </c>
      <c r="I59" s="38">
        <v>2.1</v>
      </c>
      <c r="J59" s="39">
        <v>3.675</v>
      </c>
      <c r="K59" s="39">
        <v>1.25</v>
      </c>
      <c r="L59" s="39"/>
      <c r="M59" s="63">
        <f>IF(H59=0,"0,000",SUM(H59+I59+J59)+(K60-K59)-L59)</f>
        <v>11.325</v>
      </c>
      <c r="O59" s="72"/>
      <c r="P59" s="86">
        <v>2</v>
      </c>
      <c r="Q59" s="86">
        <v>1.9</v>
      </c>
      <c r="R59" s="85">
        <f>5-((P59+Q59)/2)</f>
        <v>3.05</v>
      </c>
    </row>
    <row r="60" spans="1:18" ht="15" customHeight="1" thickBot="1">
      <c r="A60" s="14"/>
      <c r="C60" s="31"/>
      <c r="D60" s="24">
        <f>D51</f>
        <v>46.599999999999994</v>
      </c>
      <c r="E60" s="30"/>
      <c r="F60" s="61"/>
      <c r="G60" s="23"/>
      <c r="H60" s="44">
        <v>3</v>
      </c>
      <c r="I60" s="45">
        <v>5</v>
      </c>
      <c r="J60" s="46">
        <v>8</v>
      </c>
      <c r="K60" s="46">
        <v>5</v>
      </c>
      <c r="L60" s="46" t="s">
        <v>7</v>
      </c>
      <c r="M60" s="47">
        <v>18</v>
      </c>
      <c r="O60" s="72"/>
      <c r="P60" s="72"/>
      <c r="Q60" s="72"/>
      <c r="R60" s="72"/>
    </row>
    <row r="61" spans="1:18" ht="15" customHeight="1" thickBot="1">
      <c r="A61" s="25">
        <v>6</v>
      </c>
      <c r="B61" s="19" t="s">
        <v>55</v>
      </c>
      <c r="C61" s="55" t="s">
        <v>56</v>
      </c>
      <c r="D61" s="18">
        <f>M61+M63+M65+M67+M69</f>
        <v>45.575</v>
      </c>
      <c r="E61" s="27" t="s">
        <v>78</v>
      </c>
      <c r="F61" s="59" t="s">
        <v>80</v>
      </c>
      <c r="G61" s="20" t="s">
        <v>16</v>
      </c>
      <c r="H61" s="34">
        <v>1.85</v>
      </c>
      <c r="I61" s="35">
        <v>4.55</v>
      </c>
      <c r="J61" s="36">
        <v>3.1</v>
      </c>
      <c r="K61" s="36">
        <v>1.15</v>
      </c>
      <c r="L61" s="36"/>
      <c r="M61" s="48">
        <f>IF(H61=0,"0,000",SUM(H61+I61+J61)+(K62-K61)-L61)</f>
        <v>13.35</v>
      </c>
      <c r="O61" s="72"/>
      <c r="P61" s="86">
        <v>2.4</v>
      </c>
      <c r="Q61" s="86">
        <v>2.2</v>
      </c>
      <c r="R61" s="85">
        <f>5-((P61+Q61)/2)</f>
        <v>2.7</v>
      </c>
    </row>
    <row r="62" spans="1:18" ht="15" customHeight="1">
      <c r="A62" s="14"/>
      <c r="B62" s="87"/>
      <c r="C62" s="74"/>
      <c r="D62" s="24">
        <f>D61</f>
        <v>45.575</v>
      </c>
      <c r="E62" s="29" t="s">
        <v>79</v>
      </c>
      <c r="F62" s="58" t="s">
        <v>81</v>
      </c>
      <c r="G62" s="32"/>
      <c r="H62" s="40">
        <v>3</v>
      </c>
      <c r="I62" s="41">
        <v>5</v>
      </c>
      <c r="J62" s="42">
        <v>5</v>
      </c>
      <c r="K62" s="42">
        <v>5</v>
      </c>
      <c r="L62" s="42" t="s">
        <v>7</v>
      </c>
      <c r="M62" s="43">
        <v>18</v>
      </c>
      <c r="O62" s="72"/>
      <c r="P62" s="72"/>
      <c r="Q62" s="72"/>
      <c r="R62" s="72"/>
    </row>
    <row r="63" spans="1:18" ht="15" customHeight="1">
      <c r="A63" s="14"/>
      <c r="C63" s="31"/>
      <c r="D63" s="24">
        <f>D61</f>
        <v>45.575</v>
      </c>
      <c r="E63" s="28" t="s">
        <v>82</v>
      </c>
      <c r="F63" s="60">
        <v>277020</v>
      </c>
      <c r="G63" s="22" t="s">
        <v>14</v>
      </c>
      <c r="H63" s="37">
        <v>1.4</v>
      </c>
      <c r="I63" s="38">
        <v>2.5</v>
      </c>
      <c r="J63" s="39">
        <v>2.7</v>
      </c>
      <c r="K63" s="39">
        <v>1.15</v>
      </c>
      <c r="L63" s="39"/>
      <c r="M63" s="63">
        <f>IF(H63=0,"0,000",SUM(H63+I63+J63)+(K64-K63)-L63)</f>
        <v>10.45</v>
      </c>
      <c r="O63" s="72"/>
      <c r="P63" s="86">
        <v>2.5</v>
      </c>
      <c r="Q63" s="86">
        <v>2.35</v>
      </c>
      <c r="R63" s="85">
        <f>5-((P63+Q63)/2)</f>
        <v>2.575</v>
      </c>
    </row>
    <row r="64" spans="1:18" ht="15" customHeight="1">
      <c r="A64" s="14"/>
      <c r="C64" s="31"/>
      <c r="D64" s="24">
        <f>D61</f>
        <v>45.575</v>
      </c>
      <c r="E64" s="29"/>
      <c r="F64" s="58"/>
      <c r="G64" s="33"/>
      <c r="H64" s="40">
        <v>3</v>
      </c>
      <c r="I64" s="41">
        <v>5</v>
      </c>
      <c r="J64" s="42">
        <v>8</v>
      </c>
      <c r="K64" s="42">
        <v>5</v>
      </c>
      <c r="L64" s="42" t="s">
        <v>7</v>
      </c>
      <c r="M64" s="43">
        <v>18</v>
      </c>
      <c r="O64" s="72"/>
      <c r="P64" s="72"/>
      <c r="Q64" s="72"/>
      <c r="R64" s="72"/>
    </row>
    <row r="65" spans="1:18" ht="15" customHeight="1">
      <c r="A65" s="14"/>
      <c r="C65" s="31"/>
      <c r="D65" s="24">
        <f>D61</f>
        <v>45.575</v>
      </c>
      <c r="E65" s="28" t="s">
        <v>82</v>
      </c>
      <c r="F65" s="60">
        <v>277020</v>
      </c>
      <c r="G65" s="22" t="s">
        <v>13</v>
      </c>
      <c r="H65" s="37">
        <v>1.6</v>
      </c>
      <c r="I65" s="38">
        <v>1.95</v>
      </c>
      <c r="J65" s="39">
        <v>2.975</v>
      </c>
      <c r="K65" s="39">
        <v>1.05</v>
      </c>
      <c r="L65" s="39"/>
      <c r="M65" s="63">
        <f>IF(H65=0,"0,000",SUM(H65+I65+J65)+(K66-K65)-L65)</f>
        <v>10.475000000000001</v>
      </c>
      <c r="O65" s="72"/>
      <c r="P65" s="72"/>
      <c r="Q65" s="72"/>
      <c r="R65" s="72"/>
    </row>
    <row r="66" spans="1:18" ht="15" customHeight="1">
      <c r="A66" s="14"/>
      <c r="C66" s="31"/>
      <c r="D66" s="24">
        <f>D61</f>
        <v>45.575</v>
      </c>
      <c r="E66" s="29"/>
      <c r="F66" s="58"/>
      <c r="G66" s="21"/>
      <c r="H66" s="40">
        <v>3</v>
      </c>
      <c r="I66" s="41">
        <v>5</v>
      </c>
      <c r="J66" s="42">
        <v>8</v>
      </c>
      <c r="K66" s="42">
        <v>5</v>
      </c>
      <c r="L66" s="42" t="s">
        <v>7</v>
      </c>
      <c r="M66" s="43">
        <v>18</v>
      </c>
      <c r="O66" s="72"/>
      <c r="P66" s="72"/>
      <c r="Q66" s="72"/>
      <c r="R66" s="72"/>
    </row>
    <row r="67" spans="1:18" ht="15" customHeight="1">
      <c r="A67" s="14"/>
      <c r="C67" s="31"/>
      <c r="D67" s="24">
        <f>D61</f>
        <v>45.575</v>
      </c>
      <c r="E67" s="28"/>
      <c r="F67" s="60"/>
      <c r="G67" s="22" t="s">
        <v>15</v>
      </c>
      <c r="H67" s="37"/>
      <c r="I67" s="38"/>
      <c r="J67" s="39"/>
      <c r="K67" s="39"/>
      <c r="L67" s="39"/>
      <c r="M67" s="63" t="str">
        <f>IF(H67=0,"0,000",SUM(H67+I67+J67)+(K68-K67)-L67)</f>
        <v>0,000</v>
      </c>
      <c r="O67" s="72"/>
      <c r="P67" s="86">
        <v>2.65</v>
      </c>
      <c r="Q67" s="86">
        <v>2.75</v>
      </c>
      <c r="R67" s="85">
        <f>5-((P67+Q67)/2)</f>
        <v>2.3</v>
      </c>
    </row>
    <row r="68" spans="1:18" ht="15" customHeight="1">
      <c r="A68" s="14"/>
      <c r="C68" s="31"/>
      <c r="D68" s="24">
        <f>D61</f>
        <v>45.575</v>
      </c>
      <c r="E68" s="29"/>
      <c r="F68" s="69"/>
      <c r="G68" s="21"/>
      <c r="H68" s="40">
        <v>3</v>
      </c>
      <c r="I68" s="41">
        <v>5</v>
      </c>
      <c r="J68" s="42">
        <v>8</v>
      </c>
      <c r="K68" s="42">
        <v>5</v>
      </c>
      <c r="L68" s="42" t="s">
        <v>7</v>
      </c>
      <c r="M68" s="43">
        <v>18</v>
      </c>
      <c r="O68" s="72"/>
      <c r="P68" s="72"/>
      <c r="Q68" s="72"/>
      <c r="R68" s="72"/>
    </row>
    <row r="69" spans="1:18" ht="15" customHeight="1">
      <c r="A69" s="14"/>
      <c r="C69" s="31"/>
      <c r="D69" s="24">
        <f>D61</f>
        <v>45.575</v>
      </c>
      <c r="E69" s="28" t="s">
        <v>83</v>
      </c>
      <c r="F69" s="60">
        <v>279409</v>
      </c>
      <c r="G69" s="22" t="s">
        <v>12</v>
      </c>
      <c r="H69" s="37">
        <v>1.8</v>
      </c>
      <c r="I69" s="38">
        <v>2.15</v>
      </c>
      <c r="J69" s="39">
        <v>3.2</v>
      </c>
      <c r="K69" s="39">
        <v>0.85</v>
      </c>
      <c r="L69" s="39"/>
      <c r="M69" s="63">
        <f>IF(H69=0,"0,000",SUM(H69+I69+J69)+(K70-K69)-L69)</f>
        <v>11.3</v>
      </c>
      <c r="O69" s="72"/>
      <c r="P69" s="86">
        <v>2.4</v>
      </c>
      <c r="Q69" s="86">
        <v>2.5</v>
      </c>
      <c r="R69" s="85">
        <f>5-((P69+Q69)/2)</f>
        <v>2.55</v>
      </c>
    </row>
    <row r="70" spans="1:18" ht="15" customHeight="1" thickBot="1">
      <c r="A70" s="14"/>
      <c r="C70" s="31"/>
      <c r="D70" s="24">
        <f>D61</f>
        <v>45.575</v>
      </c>
      <c r="E70" s="30"/>
      <c r="F70" s="70"/>
      <c r="G70" s="23"/>
      <c r="H70" s="44">
        <v>3</v>
      </c>
      <c r="I70" s="45">
        <v>5</v>
      </c>
      <c r="J70" s="46">
        <v>8</v>
      </c>
      <c r="K70" s="46">
        <v>5</v>
      </c>
      <c r="L70" s="46" t="s">
        <v>7</v>
      </c>
      <c r="M70" s="47">
        <v>18</v>
      </c>
      <c r="O70" s="72"/>
      <c r="P70" s="72"/>
      <c r="Q70" s="72"/>
      <c r="R70" s="72"/>
    </row>
    <row r="71" spans="1:18" ht="15" customHeight="1" thickBot="1">
      <c r="A71" s="25">
        <v>7</v>
      </c>
      <c r="B71" s="19" t="s">
        <v>26</v>
      </c>
      <c r="C71" s="55" t="s">
        <v>27</v>
      </c>
      <c r="D71" s="18">
        <f>M71+M77+M73+M75+M79</f>
        <v>44.199999999999996</v>
      </c>
      <c r="E71" s="27" t="s">
        <v>197</v>
      </c>
      <c r="F71" s="59" t="s">
        <v>198</v>
      </c>
      <c r="G71" s="20" t="s">
        <v>16</v>
      </c>
      <c r="H71" s="34">
        <v>2</v>
      </c>
      <c r="I71" s="35">
        <v>3.25</v>
      </c>
      <c r="J71" s="36">
        <v>2.85</v>
      </c>
      <c r="K71" s="36">
        <v>1.05</v>
      </c>
      <c r="L71" s="36"/>
      <c r="M71" s="48">
        <f>IF(H71=0,"0,000",SUM(H71+I71+J71)+(K72-K71)-L71)</f>
        <v>12.05</v>
      </c>
      <c r="O71" s="72"/>
      <c r="P71" s="86">
        <v>2.05</v>
      </c>
      <c r="Q71" s="86">
        <v>1.75</v>
      </c>
      <c r="R71" s="85">
        <f>5-((P71+Q71)/2)</f>
        <v>3.1</v>
      </c>
    </row>
    <row r="72" spans="1:18" ht="15" customHeight="1">
      <c r="A72" s="14"/>
      <c r="B72" s="91"/>
      <c r="C72" s="74"/>
      <c r="D72" s="24">
        <f>D71</f>
        <v>44.199999999999996</v>
      </c>
      <c r="E72" s="29" t="s">
        <v>115</v>
      </c>
      <c r="F72" s="58">
        <v>172270</v>
      </c>
      <c r="G72" s="32"/>
      <c r="H72" s="40">
        <v>3</v>
      </c>
      <c r="I72" s="41">
        <v>5</v>
      </c>
      <c r="J72" s="42">
        <v>5</v>
      </c>
      <c r="K72" s="42">
        <v>5</v>
      </c>
      <c r="L72" s="42" t="s">
        <v>7</v>
      </c>
      <c r="M72" s="43">
        <v>18</v>
      </c>
      <c r="O72" s="72"/>
      <c r="P72" s="72"/>
      <c r="Q72" s="72"/>
      <c r="R72" s="72"/>
    </row>
    <row r="73" spans="1:18" ht="15" customHeight="1">
      <c r="A73" s="14"/>
      <c r="C73" s="31"/>
      <c r="D73" s="24">
        <f>D71</f>
        <v>44.199999999999996</v>
      </c>
      <c r="E73" s="28" t="s">
        <v>116</v>
      </c>
      <c r="F73" s="60">
        <v>172270</v>
      </c>
      <c r="G73" s="22" t="s">
        <v>14</v>
      </c>
      <c r="H73" s="37">
        <v>1.45</v>
      </c>
      <c r="I73" s="38">
        <v>3.1</v>
      </c>
      <c r="J73" s="39">
        <v>3.1</v>
      </c>
      <c r="K73" s="39">
        <v>1.45</v>
      </c>
      <c r="L73" s="39"/>
      <c r="M73" s="63">
        <f>IF(H73=0,"0,000",SUM(H73+I73+J73)+(K74-K73)-L73)</f>
        <v>11.2</v>
      </c>
      <c r="O73" s="72"/>
      <c r="P73" s="86">
        <v>2.2</v>
      </c>
      <c r="Q73" s="86">
        <v>2.4</v>
      </c>
      <c r="R73" s="85">
        <f>5-((P73+Q73)/2)</f>
        <v>2.7</v>
      </c>
    </row>
    <row r="74" spans="1:18" ht="15" customHeight="1">
      <c r="A74" s="14"/>
      <c r="C74" s="31"/>
      <c r="D74" s="24">
        <f>D71</f>
        <v>44.199999999999996</v>
      </c>
      <c r="E74" s="29"/>
      <c r="F74" s="57"/>
      <c r="G74" s="21"/>
      <c r="H74" s="40">
        <v>3</v>
      </c>
      <c r="I74" s="41">
        <v>5</v>
      </c>
      <c r="J74" s="42">
        <v>8</v>
      </c>
      <c r="K74" s="42">
        <v>5</v>
      </c>
      <c r="L74" s="42" t="s">
        <v>7</v>
      </c>
      <c r="M74" s="43">
        <v>18</v>
      </c>
      <c r="O74" s="72"/>
      <c r="P74" s="72"/>
      <c r="Q74" s="72"/>
      <c r="R74" s="72"/>
    </row>
    <row r="75" spans="1:18" ht="15" customHeight="1">
      <c r="A75" s="14"/>
      <c r="C75" s="31"/>
      <c r="D75" s="24">
        <f>D71</f>
        <v>44.199999999999996</v>
      </c>
      <c r="E75" s="28"/>
      <c r="F75" s="60"/>
      <c r="G75" s="22" t="s">
        <v>13</v>
      </c>
      <c r="H75" s="37"/>
      <c r="I75" s="38"/>
      <c r="J75" s="39"/>
      <c r="K75" s="39"/>
      <c r="L75" s="39"/>
      <c r="M75" s="63" t="str">
        <f>IF(H75=0,"0,000",SUM(H75+I75+J75)+(K76-K75)-L75)</f>
        <v>0,000</v>
      </c>
      <c r="O75" s="72"/>
      <c r="P75" s="86">
        <v>2.05</v>
      </c>
      <c r="Q75" s="86">
        <v>2</v>
      </c>
      <c r="R75" s="85">
        <f>5-((P75+Q75)/2)</f>
        <v>2.975</v>
      </c>
    </row>
    <row r="76" spans="1:18" ht="15" customHeight="1">
      <c r="A76" s="14"/>
      <c r="C76" s="31"/>
      <c r="D76" s="24">
        <f>D71</f>
        <v>44.199999999999996</v>
      </c>
      <c r="E76" s="29"/>
      <c r="F76" s="57"/>
      <c r="G76" s="21"/>
      <c r="H76" s="40">
        <v>3</v>
      </c>
      <c r="I76" s="41">
        <v>5</v>
      </c>
      <c r="J76" s="42">
        <v>8</v>
      </c>
      <c r="K76" s="42">
        <v>5</v>
      </c>
      <c r="L76" s="42" t="s">
        <v>7</v>
      </c>
      <c r="M76" s="43">
        <v>18</v>
      </c>
      <c r="O76" s="72"/>
      <c r="P76" s="72"/>
      <c r="Q76" s="72"/>
      <c r="R76" s="72"/>
    </row>
    <row r="77" spans="1:18" ht="15" customHeight="1">
      <c r="A77" s="14"/>
      <c r="C77" s="31"/>
      <c r="D77" s="24">
        <f>D71</f>
        <v>44.199999999999996</v>
      </c>
      <c r="E77" s="28" t="s">
        <v>117</v>
      </c>
      <c r="F77" s="60">
        <v>78533</v>
      </c>
      <c r="G77" s="22" t="s">
        <v>15</v>
      </c>
      <c r="H77" s="37">
        <v>1.35</v>
      </c>
      <c r="I77" s="38">
        <v>2.35</v>
      </c>
      <c r="J77" s="39">
        <v>3.325</v>
      </c>
      <c r="K77" s="39">
        <v>1.1</v>
      </c>
      <c r="L77" s="39"/>
      <c r="M77" s="63">
        <f>IF(H77=0,"0,000",SUM(H77+I77+J77)+(K78-K77)-L77)</f>
        <v>10.925</v>
      </c>
      <c r="O77" s="72"/>
      <c r="P77" s="72"/>
      <c r="Q77" s="72"/>
      <c r="R77" s="72"/>
    </row>
    <row r="78" spans="1:18" ht="15" customHeight="1">
      <c r="A78" s="14"/>
      <c r="C78" s="31"/>
      <c r="D78" s="24">
        <f>D71</f>
        <v>44.199999999999996</v>
      </c>
      <c r="E78" s="71" t="s">
        <v>116</v>
      </c>
      <c r="F78" s="64">
        <v>172270</v>
      </c>
      <c r="G78" s="33"/>
      <c r="H78" s="40">
        <v>3</v>
      </c>
      <c r="I78" s="41">
        <v>5</v>
      </c>
      <c r="J78" s="42">
        <v>8</v>
      </c>
      <c r="K78" s="42">
        <v>5</v>
      </c>
      <c r="L78" s="42" t="s">
        <v>7</v>
      </c>
      <c r="M78" s="43">
        <v>18</v>
      </c>
      <c r="O78" s="72"/>
      <c r="P78" s="72"/>
      <c r="Q78" s="72"/>
      <c r="R78" s="72"/>
    </row>
    <row r="79" spans="1:18" ht="15" customHeight="1">
      <c r="A79" s="14"/>
      <c r="C79" s="31"/>
      <c r="D79" s="24">
        <f>D71</f>
        <v>44.199999999999996</v>
      </c>
      <c r="E79" s="28" t="s">
        <v>117</v>
      </c>
      <c r="F79" s="60">
        <v>78533</v>
      </c>
      <c r="G79" s="22" t="s">
        <v>12</v>
      </c>
      <c r="H79" s="37">
        <v>1.3</v>
      </c>
      <c r="I79" s="38">
        <v>1.75</v>
      </c>
      <c r="J79" s="39">
        <v>3.05</v>
      </c>
      <c r="K79" s="39">
        <v>1.075</v>
      </c>
      <c r="L79" s="39"/>
      <c r="M79" s="63">
        <f>IF(H79=0,"0,000",SUM(H79+I79+J79)+(K80-K79)-L79)</f>
        <v>10.024999999999999</v>
      </c>
      <c r="O79" s="72"/>
      <c r="P79" s="86">
        <v>1.9</v>
      </c>
      <c r="Q79" s="86">
        <v>1.7</v>
      </c>
      <c r="R79" s="85">
        <f>5-((P79+Q79)/2)</f>
        <v>3.2</v>
      </c>
    </row>
    <row r="80" spans="1:18" ht="15" customHeight="1" thickBot="1">
      <c r="A80" s="14"/>
      <c r="C80" s="31"/>
      <c r="D80" s="24">
        <f>D71</f>
        <v>44.199999999999996</v>
      </c>
      <c r="E80" s="30"/>
      <c r="F80" s="61"/>
      <c r="G80" s="23"/>
      <c r="H80" s="44">
        <v>3</v>
      </c>
      <c r="I80" s="45">
        <v>5</v>
      </c>
      <c r="J80" s="46">
        <v>8</v>
      </c>
      <c r="K80" s="46">
        <v>5</v>
      </c>
      <c r="L80" s="46" t="s">
        <v>7</v>
      </c>
      <c r="M80" s="47">
        <v>18</v>
      </c>
      <c r="O80" s="72"/>
      <c r="P80" s="72"/>
      <c r="Q80" s="72"/>
      <c r="R80" s="72"/>
    </row>
    <row r="81" spans="1:18" ht="15" customHeight="1" thickBot="1">
      <c r="A81" s="25">
        <v>8</v>
      </c>
      <c r="B81" s="19" t="s">
        <v>149</v>
      </c>
      <c r="C81" s="55" t="s">
        <v>151</v>
      </c>
      <c r="D81" s="18">
        <f>M81+M87+M83+M85+M89</f>
        <v>43.900000000000006</v>
      </c>
      <c r="E81" s="27" t="s">
        <v>192</v>
      </c>
      <c r="F81" s="59" t="s">
        <v>195</v>
      </c>
      <c r="G81" s="20" t="s">
        <v>16</v>
      </c>
      <c r="H81" s="34">
        <v>1.25</v>
      </c>
      <c r="I81" s="35">
        <v>4.05</v>
      </c>
      <c r="J81" s="36">
        <v>3.1</v>
      </c>
      <c r="K81" s="36">
        <v>1.1</v>
      </c>
      <c r="L81" s="36"/>
      <c r="M81" s="48">
        <f>IF(H81=0,"0,000",SUM(H81+I81+J81)+(K82-K81)-L81)</f>
        <v>12.3</v>
      </c>
      <c r="O81" s="72"/>
      <c r="P81" s="86">
        <v>1.85</v>
      </c>
      <c r="Q81" s="86">
        <v>2</v>
      </c>
      <c r="R81" s="85">
        <f>5-((P81+Q81)/2)</f>
        <v>3.075</v>
      </c>
    </row>
    <row r="82" spans="1:18" ht="15" customHeight="1">
      <c r="A82" s="14"/>
      <c r="B82" s="77"/>
      <c r="C82" s="74"/>
      <c r="D82" s="24">
        <f>D81</f>
        <v>43.900000000000006</v>
      </c>
      <c r="E82" s="29" t="s">
        <v>193</v>
      </c>
      <c r="F82" s="58">
        <v>175447</v>
      </c>
      <c r="G82" s="32"/>
      <c r="H82" s="40">
        <v>3</v>
      </c>
      <c r="I82" s="41">
        <v>5</v>
      </c>
      <c r="J82" s="42">
        <v>5</v>
      </c>
      <c r="K82" s="42">
        <v>5</v>
      </c>
      <c r="L82" s="42" t="s">
        <v>7</v>
      </c>
      <c r="M82" s="43">
        <v>18</v>
      </c>
      <c r="O82" s="72"/>
      <c r="P82" s="72"/>
      <c r="Q82" s="72"/>
      <c r="R82" s="72"/>
    </row>
    <row r="83" spans="1:18" ht="15" customHeight="1">
      <c r="A83" s="14"/>
      <c r="B83" s="72"/>
      <c r="C83" s="31"/>
      <c r="D83" s="24">
        <f>D81</f>
        <v>43.900000000000006</v>
      </c>
      <c r="E83" s="28" t="s">
        <v>196</v>
      </c>
      <c r="F83" s="60">
        <v>0</v>
      </c>
      <c r="G83" s="22" t="s">
        <v>14</v>
      </c>
      <c r="H83" s="37">
        <v>1.55</v>
      </c>
      <c r="I83" s="38">
        <v>2.4</v>
      </c>
      <c r="J83" s="39">
        <v>2.95</v>
      </c>
      <c r="K83" s="39">
        <v>1.175</v>
      </c>
      <c r="L83" s="39"/>
      <c r="M83" s="63">
        <f>IF(H83=0,"0,000",SUM(H83+I83+J83)+(K84-K83)-L83)</f>
        <v>10.725000000000001</v>
      </c>
      <c r="O83" s="72"/>
      <c r="P83" s="86">
        <v>2.35</v>
      </c>
      <c r="Q83" s="86">
        <v>2.55</v>
      </c>
      <c r="R83" s="85">
        <f>5-((P83+Q83)/2)</f>
        <v>2.55</v>
      </c>
    </row>
    <row r="84" spans="1:18" ht="15" customHeight="1">
      <c r="A84" s="14"/>
      <c r="C84" s="31"/>
      <c r="D84" s="24">
        <f>D81</f>
        <v>43.900000000000006</v>
      </c>
      <c r="E84" s="29"/>
      <c r="F84" s="57"/>
      <c r="G84" s="21"/>
      <c r="H84" s="40">
        <v>3</v>
      </c>
      <c r="I84" s="41">
        <v>5</v>
      </c>
      <c r="J84" s="42">
        <v>8</v>
      </c>
      <c r="K84" s="42">
        <v>5</v>
      </c>
      <c r="L84" s="42" t="s">
        <v>7</v>
      </c>
      <c r="M84" s="43">
        <v>18</v>
      </c>
      <c r="O84" s="72"/>
      <c r="P84" s="72"/>
      <c r="Q84" s="72"/>
      <c r="R84" s="72"/>
    </row>
    <row r="85" spans="1:18" ht="15" customHeight="1">
      <c r="A85" s="14"/>
      <c r="C85" s="31"/>
      <c r="D85" s="24">
        <f>D81</f>
        <v>43.900000000000006</v>
      </c>
      <c r="E85" s="28" t="s">
        <v>194</v>
      </c>
      <c r="F85" s="60">
        <v>133645</v>
      </c>
      <c r="G85" s="22" t="s">
        <v>13</v>
      </c>
      <c r="H85" s="37">
        <v>1.55</v>
      </c>
      <c r="I85" s="38">
        <v>1.9</v>
      </c>
      <c r="J85" s="39">
        <v>3.125</v>
      </c>
      <c r="K85" s="39">
        <v>0.95</v>
      </c>
      <c r="L85" s="39"/>
      <c r="M85" s="63">
        <f>IF(H85=0,"0,000",SUM(H85+I85+J85)+(K86-K85)-L85)</f>
        <v>10.625</v>
      </c>
      <c r="O85" s="72"/>
      <c r="P85" s="72"/>
      <c r="Q85" s="72"/>
      <c r="R85" s="72"/>
    </row>
    <row r="86" spans="1:18" ht="15" customHeight="1">
      <c r="A86" s="14"/>
      <c r="C86" s="31"/>
      <c r="D86" s="24">
        <f>D81</f>
        <v>43.900000000000006</v>
      </c>
      <c r="E86" s="29"/>
      <c r="F86" s="62"/>
      <c r="G86" s="21"/>
      <c r="H86" s="40">
        <v>3</v>
      </c>
      <c r="I86" s="41">
        <v>5</v>
      </c>
      <c r="J86" s="42">
        <v>8</v>
      </c>
      <c r="K86" s="42">
        <v>5</v>
      </c>
      <c r="L86" s="42" t="s">
        <v>7</v>
      </c>
      <c r="M86" s="43">
        <v>18</v>
      </c>
      <c r="O86" s="72"/>
      <c r="P86" s="72"/>
      <c r="Q86" s="72"/>
      <c r="R86" s="72"/>
    </row>
    <row r="87" spans="1:18" ht="15" customHeight="1">
      <c r="A87" s="14"/>
      <c r="C87" s="31"/>
      <c r="D87" s="24">
        <f>D81</f>
        <v>43.900000000000006</v>
      </c>
      <c r="E87" s="28"/>
      <c r="F87" s="60"/>
      <c r="G87" s="22" t="s">
        <v>15</v>
      </c>
      <c r="H87" s="37"/>
      <c r="I87" s="38"/>
      <c r="J87" s="39"/>
      <c r="K87" s="39"/>
      <c r="L87" s="39"/>
      <c r="M87" s="63" t="str">
        <f>IF(H87=0,"0,000",SUM(H87+I87+J87)+(K88-K87)-L87)</f>
        <v>0,000</v>
      </c>
      <c r="O87" s="72"/>
      <c r="P87" s="86">
        <v>2.85</v>
      </c>
      <c r="Q87" s="86">
        <v>2.9</v>
      </c>
      <c r="R87" s="85">
        <f>5-((P87+Q87)/2)</f>
        <v>2.125</v>
      </c>
    </row>
    <row r="88" spans="1:18" ht="15" customHeight="1">
      <c r="A88" s="14"/>
      <c r="C88" s="31"/>
      <c r="D88" s="24">
        <f>D81</f>
        <v>43.900000000000006</v>
      </c>
      <c r="E88" s="29"/>
      <c r="F88" s="57"/>
      <c r="G88" s="33"/>
      <c r="H88" s="40">
        <v>3</v>
      </c>
      <c r="I88" s="41">
        <v>5</v>
      </c>
      <c r="J88" s="42">
        <v>8</v>
      </c>
      <c r="K88" s="42">
        <v>5</v>
      </c>
      <c r="L88" s="42" t="s">
        <v>7</v>
      </c>
      <c r="M88" s="43">
        <v>18</v>
      </c>
      <c r="O88" s="72"/>
      <c r="P88" s="72"/>
      <c r="Q88" s="72"/>
      <c r="R88" s="72"/>
    </row>
    <row r="89" spans="1:18" ht="15" customHeight="1">
      <c r="A89" s="14"/>
      <c r="C89" s="31"/>
      <c r="D89" s="24">
        <f>D81</f>
        <v>43.900000000000006</v>
      </c>
      <c r="E89" s="28" t="s">
        <v>194</v>
      </c>
      <c r="F89" s="60">
        <v>133645</v>
      </c>
      <c r="G89" s="22" t="s">
        <v>12</v>
      </c>
      <c r="H89" s="37">
        <v>1</v>
      </c>
      <c r="I89" s="38">
        <v>2.55</v>
      </c>
      <c r="J89" s="39">
        <v>2.9</v>
      </c>
      <c r="K89" s="39">
        <v>1.2</v>
      </c>
      <c r="L89" s="39"/>
      <c r="M89" s="63">
        <f>IF(H89=0,"0,000",SUM(H89+I89+J89)+(K90-K89)-L89)</f>
        <v>10.25</v>
      </c>
      <c r="O89" s="72"/>
      <c r="P89" s="86">
        <v>2.85</v>
      </c>
      <c r="Q89" s="86">
        <v>2.8</v>
      </c>
      <c r="R89" s="85">
        <f>5-((P89+Q89)/2)</f>
        <v>2.175</v>
      </c>
    </row>
    <row r="90" spans="1:18" ht="15" customHeight="1" thickBot="1">
      <c r="A90" s="14"/>
      <c r="C90" s="31"/>
      <c r="D90" s="24">
        <f>D81</f>
        <v>43.900000000000006</v>
      </c>
      <c r="E90" s="30"/>
      <c r="F90" s="61"/>
      <c r="G90" s="23"/>
      <c r="H90" s="44">
        <v>3</v>
      </c>
      <c r="I90" s="45">
        <v>5</v>
      </c>
      <c r="J90" s="46">
        <v>8</v>
      </c>
      <c r="K90" s="46">
        <v>5</v>
      </c>
      <c r="L90" s="46" t="s">
        <v>7</v>
      </c>
      <c r="M90" s="47">
        <v>18</v>
      </c>
      <c r="O90" s="72"/>
      <c r="P90" s="72"/>
      <c r="Q90" s="72"/>
      <c r="R90" s="72"/>
    </row>
    <row r="91" spans="1:18" ht="15" customHeight="1" thickBot="1">
      <c r="A91" s="25">
        <v>9</v>
      </c>
      <c r="B91" s="19" t="s">
        <v>47</v>
      </c>
      <c r="C91" s="55" t="s">
        <v>48</v>
      </c>
      <c r="D91" s="18">
        <f>M91+M97+M93+M95+M99</f>
        <v>42.425</v>
      </c>
      <c r="E91" s="27" t="s">
        <v>72</v>
      </c>
      <c r="F91" s="59" t="s">
        <v>74</v>
      </c>
      <c r="G91" s="20" t="s">
        <v>16</v>
      </c>
      <c r="H91" s="34">
        <v>1.55</v>
      </c>
      <c r="I91" s="35">
        <v>4.8</v>
      </c>
      <c r="J91" s="36">
        <v>2.7</v>
      </c>
      <c r="K91" s="36">
        <v>1</v>
      </c>
      <c r="L91" s="36"/>
      <c r="M91" s="48">
        <f>IF(H91=0,"0,000",SUM(H91+I91+J91)+(K92-K91)-L91)</f>
        <v>13.05</v>
      </c>
      <c r="O91" s="72"/>
      <c r="P91" s="86">
        <v>2.6</v>
      </c>
      <c r="Q91" s="86">
        <v>2.5</v>
      </c>
      <c r="R91" s="85">
        <f>5-((P91+Q91)/2)</f>
        <v>2.45</v>
      </c>
    </row>
    <row r="92" spans="1:18" ht="15" customHeight="1">
      <c r="A92" s="14"/>
      <c r="B92" s="87"/>
      <c r="C92" s="74"/>
      <c r="D92" s="24">
        <f>D91</f>
        <v>42.425</v>
      </c>
      <c r="E92" s="29" t="s">
        <v>73</v>
      </c>
      <c r="F92" s="58">
        <v>194387</v>
      </c>
      <c r="G92" s="32"/>
      <c r="H92" s="40">
        <v>3</v>
      </c>
      <c r="I92" s="41">
        <v>5</v>
      </c>
      <c r="J92" s="42">
        <v>5</v>
      </c>
      <c r="K92" s="42">
        <v>5</v>
      </c>
      <c r="L92" s="42" t="s">
        <v>7</v>
      </c>
      <c r="M92" s="43">
        <v>18</v>
      </c>
      <c r="O92" s="72"/>
      <c r="P92" s="72"/>
      <c r="Q92" s="72"/>
      <c r="R92" s="72"/>
    </row>
    <row r="93" spans="1:18" ht="15" customHeight="1">
      <c r="A93" s="14"/>
      <c r="C93" s="31"/>
      <c r="D93" s="24">
        <f>D91</f>
        <v>42.425</v>
      </c>
      <c r="E93" s="28" t="s">
        <v>75</v>
      </c>
      <c r="F93" s="60">
        <v>201975</v>
      </c>
      <c r="G93" s="22" t="s">
        <v>14</v>
      </c>
      <c r="H93" s="37">
        <v>1.35</v>
      </c>
      <c r="I93" s="38">
        <v>2.2</v>
      </c>
      <c r="J93" s="39">
        <v>2.575</v>
      </c>
      <c r="K93" s="39">
        <v>1</v>
      </c>
      <c r="L93" s="39"/>
      <c r="M93" s="63">
        <f>IF(H93=0,"0,000",SUM(H93+I93+J93)+(K94-K93)-L93)</f>
        <v>10.125</v>
      </c>
      <c r="O93" s="72"/>
      <c r="P93" s="86">
        <v>2.3</v>
      </c>
      <c r="Q93" s="86">
        <v>2.5</v>
      </c>
      <c r="R93" s="85">
        <f>5-((P93+Q93)/2)</f>
        <v>2.6</v>
      </c>
    </row>
    <row r="94" spans="1:18" ht="15" customHeight="1">
      <c r="A94" s="14"/>
      <c r="C94" s="31"/>
      <c r="D94" s="24">
        <f>D91</f>
        <v>42.425</v>
      </c>
      <c r="E94" s="29"/>
      <c r="F94" s="57"/>
      <c r="G94" s="21"/>
      <c r="H94" s="40">
        <v>3</v>
      </c>
      <c r="I94" s="41">
        <v>5</v>
      </c>
      <c r="J94" s="42">
        <v>8</v>
      </c>
      <c r="K94" s="42">
        <v>5</v>
      </c>
      <c r="L94" s="42" t="s">
        <v>7</v>
      </c>
      <c r="M94" s="43">
        <v>18</v>
      </c>
      <c r="O94" s="72"/>
      <c r="P94" s="72"/>
      <c r="Q94" s="72"/>
      <c r="R94" s="72"/>
    </row>
    <row r="95" spans="1:18" ht="15" customHeight="1">
      <c r="A95" s="14"/>
      <c r="C95" s="31"/>
      <c r="D95" s="24">
        <f>D91</f>
        <v>42.425</v>
      </c>
      <c r="E95" s="28"/>
      <c r="F95" s="60"/>
      <c r="G95" s="22" t="s">
        <v>13</v>
      </c>
      <c r="H95" s="37"/>
      <c r="I95" s="38"/>
      <c r="J95" s="39"/>
      <c r="K95" s="39"/>
      <c r="L95" s="39"/>
      <c r="M95" s="63" t="str">
        <f>IF(H95=0,"0,000",SUM(H95+I95+J95)+(K96-K95)-L95)</f>
        <v>0,000</v>
      </c>
      <c r="O95" s="72"/>
      <c r="P95" s="72"/>
      <c r="Q95" s="72"/>
      <c r="R95" s="72"/>
    </row>
    <row r="96" spans="1:18" ht="15" customHeight="1">
      <c r="A96" s="14"/>
      <c r="C96" s="31"/>
      <c r="D96" s="24">
        <f>D91</f>
        <v>42.425</v>
      </c>
      <c r="E96" s="29"/>
      <c r="F96" s="62"/>
      <c r="G96" s="21"/>
      <c r="H96" s="40">
        <v>3</v>
      </c>
      <c r="I96" s="41">
        <v>5</v>
      </c>
      <c r="J96" s="42">
        <v>8</v>
      </c>
      <c r="K96" s="42">
        <v>5</v>
      </c>
      <c r="L96" s="42" t="s">
        <v>7</v>
      </c>
      <c r="M96" s="43">
        <v>18</v>
      </c>
      <c r="O96" s="72"/>
      <c r="P96" s="72"/>
      <c r="Q96" s="72"/>
      <c r="R96" s="72"/>
    </row>
    <row r="97" spans="1:18" ht="15" customHeight="1">
      <c r="A97" s="14"/>
      <c r="C97" s="31"/>
      <c r="D97" s="24">
        <f>D91</f>
        <v>42.425</v>
      </c>
      <c r="E97" s="28" t="s">
        <v>75</v>
      </c>
      <c r="F97" s="60">
        <v>201975</v>
      </c>
      <c r="G97" s="22" t="s">
        <v>15</v>
      </c>
      <c r="H97" s="37">
        <v>1.75</v>
      </c>
      <c r="I97" s="38">
        <v>1.85</v>
      </c>
      <c r="J97" s="39">
        <v>2.3</v>
      </c>
      <c r="K97" s="39">
        <v>1.65</v>
      </c>
      <c r="L97" s="39"/>
      <c r="M97" s="63">
        <f>IF(H97=0,"0,000",SUM(H97+I97+J97)+(K98-K97)-L97)</f>
        <v>9.25</v>
      </c>
      <c r="O97" s="72"/>
      <c r="P97" s="86">
        <v>2.35</v>
      </c>
      <c r="Q97" s="86">
        <v>2.2</v>
      </c>
      <c r="R97" s="85">
        <f>5-((P97+Q97)/2)</f>
        <v>2.7249999999999996</v>
      </c>
    </row>
    <row r="98" spans="1:18" ht="15" customHeight="1">
      <c r="A98" s="14"/>
      <c r="C98" s="31"/>
      <c r="D98" s="24">
        <f>D91</f>
        <v>42.425</v>
      </c>
      <c r="E98" s="29" t="s">
        <v>76</v>
      </c>
      <c r="F98" s="58">
        <v>138364</v>
      </c>
      <c r="G98" s="33"/>
      <c r="H98" s="40">
        <v>3</v>
      </c>
      <c r="I98" s="41">
        <v>5</v>
      </c>
      <c r="J98" s="42">
        <v>8</v>
      </c>
      <c r="K98" s="42">
        <v>5</v>
      </c>
      <c r="L98" s="42" t="s">
        <v>7</v>
      </c>
      <c r="M98" s="43">
        <v>18</v>
      </c>
      <c r="O98" s="72"/>
      <c r="P98" s="72"/>
      <c r="Q98" s="72"/>
      <c r="R98" s="72"/>
    </row>
    <row r="99" spans="1:18" ht="15" customHeight="1">
      <c r="A99" s="14"/>
      <c r="C99" s="31"/>
      <c r="D99" s="24">
        <f>D91</f>
        <v>42.425</v>
      </c>
      <c r="E99" s="67" t="s">
        <v>76</v>
      </c>
      <c r="F99" s="68">
        <v>138364</v>
      </c>
      <c r="G99" s="22" t="s">
        <v>12</v>
      </c>
      <c r="H99" s="37">
        <v>1.05</v>
      </c>
      <c r="I99" s="38">
        <v>2.3</v>
      </c>
      <c r="J99" s="39">
        <v>2.55</v>
      </c>
      <c r="K99" s="39">
        <v>0.9</v>
      </c>
      <c r="L99" s="39"/>
      <c r="M99" s="63">
        <f>IF(H99=0,"0,000",SUM(H99+I99+J99)+(K100-K99)-L99)</f>
        <v>10</v>
      </c>
      <c r="O99" s="72"/>
      <c r="P99" s="86">
        <v>2.7</v>
      </c>
      <c r="Q99" s="86">
        <v>2.75</v>
      </c>
      <c r="R99" s="85">
        <f>5-((P99+Q99)/2)</f>
        <v>2.275</v>
      </c>
    </row>
    <row r="100" spans="1:18" ht="15" customHeight="1" thickBot="1">
      <c r="A100" s="14"/>
      <c r="C100" s="31"/>
      <c r="D100" s="24">
        <f>D91</f>
        <v>42.425</v>
      </c>
      <c r="E100" s="30"/>
      <c r="F100" s="61"/>
      <c r="G100" s="23"/>
      <c r="H100" s="44">
        <v>3</v>
      </c>
      <c r="I100" s="45">
        <v>5</v>
      </c>
      <c r="J100" s="46">
        <v>8</v>
      </c>
      <c r="K100" s="46">
        <v>5</v>
      </c>
      <c r="L100" s="46" t="s">
        <v>7</v>
      </c>
      <c r="M100" s="47">
        <v>18</v>
      </c>
      <c r="O100" s="72"/>
      <c r="P100" s="72"/>
      <c r="Q100" s="72"/>
      <c r="R100" s="72"/>
    </row>
    <row r="101" spans="1:18" ht="15" customHeight="1" thickBot="1">
      <c r="A101" s="25">
        <v>10</v>
      </c>
      <c r="B101" s="19" t="s">
        <v>46</v>
      </c>
      <c r="C101" s="55" t="s">
        <v>45</v>
      </c>
      <c r="D101" s="18">
        <f>M101+M107+M103+M105+M109</f>
        <v>39.474999999999994</v>
      </c>
      <c r="E101" s="27" t="s">
        <v>99</v>
      </c>
      <c r="F101" s="59" t="s">
        <v>61</v>
      </c>
      <c r="G101" s="20" t="s">
        <v>16</v>
      </c>
      <c r="H101" s="34">
        <v>1.3</v>
      </c>
      <c r="I101" s="35">
        <v>4.35</v>
      </c>
      <c r="J101" s="36">
        <v>3.075</v>
      </c>
      <c r="K101" s="36">
        <v>1.2</v>
      </c>
      <c r="L101" s="36"/>
      <c r="M101" s="48">
        <f>IF(H101=0,"0,000",SUM(H101+I101+J101)+(K102-K101)-L101)</f>
        <v>12.524999999999999</v>
      </c>
      <c r="O101" s="72"/>
      <c r="P101" s="86">
        <v>2.4</v>
      </c>
      <c r="Q101" s="86">
        <v>2.2</v>
      </c>
      <c r="R101" s="85">
        <f>5-((P101+Q101)/2)</f>
        <v>2.7</v>
      </c>
    </row>
    <row r="102" spans="1:18" ht="15" customHeight="1">
      <c r="A102" s="14"/>
      <c r="B102" s="87"/>
      <c r="C102" s="74"/>
      <c r="D102" s="24">
        <f>D101</f>
        <v>39.474999999999994</v>
      </c>
      <c r="E102" s="29" t="s">
        <v>100</v>
      </c>
      <c r="F102" s="58">
        <v>172802</v>
      </c>
      <c r="G102" s="32"/>
      <c r="H102" s="40">
        <v>3</v>
      </c>
      <c r="I102" s="41">
        <v>5</v>
      </c>
      <c r="J102" s="42">
        <v>5</v>
      </c>
      <c r="K102" s="42">
        <v>5</v>
      </c>
      <c r="L102" s="42" t="s">
        <v>7</v>
      </c>
      <c r="M102" s="43">
        <v>18</v>
      </c>
      <c r="O102" s="72"/>
      <c r="P102" s="72"/>
      <c r="Q102" s="72"/>
      <c r="R102" s="72"/>
    </row>
    <row r="103" spans="1:18" ht="15" customHeight="1">
      <c r="A103" s="14"/>
      <c r="C103" s="31"/>
      <c r="D103" s="24">
        <f>D101</f>
        <v>39.474999999999994</v>
      </c>
      <c r="E103" s="28" t="s">
        <v>59</v>
      </c>
      <c r="F103" s="60" t="s">
        <v>62</v>
      </c>
      <c r="G103" s="22" t="s">
        <v>14</v>
      </c>
      <c r="H103" s="37">
        <v>1.3</v>
      </c>
      <c r="I103" s="38">
        <v>3.25</v>
      </c>
      <c r="J103" s="39">
        <v>2.55</v>
      </c>
      <c r="K103" s="39">
        <v>1.1</v>
      </c>
      <c r="L103" s="39"/>
      <c r="M103" s="63">
        <f>IF(H103=0,"0,000",SUM(H103+I103+J103)+(K104-K103)-L103)</f>
        <v>11</v>
      </c>
      <c r="O103" s="72"/>
      <c r="P103" s="86">
        <v>2</v>
      </c>
      <c r="Q103" s="86">
        <v>2</v>
      </c>
      <c r="R103" s="85">
        <f>5-((P103+Q103)/2)</f>
        <v>3</v>
      </c>
    </row>
    <row r="104" spans="1:18" ht="15" customHeight="1">
      <c r="A104" s="14"/>
      <c r="C104" s="31"/>
      <c r="D104" s="24">
        <f>D101</f>
        <v>39.474999999999994</v>
      </c>
      <c r="E104" s="29"/>
      <c r="F104" s="57"/>
      <c r="G104" s="21"/>
      <c r="H104" s="40">
        <v>3</v>
      </c>
      <c r="I104" s="41">
        <v>5</v>
      </c>
      <c r="J104" s="42">
        <v>8</v>
      </c>
      <c r="K104" s="42">
        <v>5</v>
      </c>
      <c r="L104" s="42" t="s">
        <v>7</v>
      </c>
      <c r="M104" s="43">
        <v>18</v>
      </c>
      <c r="O104" s="72"/>
      <c r="P104" s="72"/>
      <c r="Q104" s="72"/>
      <c r="R104" s="72"/>
    </row>
    <row r="105" spans="1:18" ht="15" customHeight="1">
      <c r="A105" s="14"/>
      <c r="C105" s="31"/>
      <c r="D105" s="24">
        <f>D101</f>
        <v>39.474999999999994</v>
      </c>
      <c r="E105" s="28"/>
      <c r="F105" s="60"/>
      <c r="G105" s="22" t="s">
        <v>13</v>
      </c>
      <c r="H105" s="37"/>
      <c r="I105" s="38"/>
      <c r="J105" s="39"/>
      <c r="K105" s="39"/>
      <c r="L105" s="39"/>
      <c r="M105" s="63" t="str">
        <f>IF(H105=0,"0,000",SUM(H105+I105+J105)+(K106-K105)-L105)</f>
        <v>0,000</v>
      </c>
      <c r="O105" s="72"/>
      <c r="P105" s="86">
        <v>2.25</v>
      </c>
      <c r="Q105" s="86">
        <v>2.15</v>
      </c>
      <c r="R105" s="85">
        <f>5-((P105+Q105)/2)</f>
        <v>2.8</v>
      </c>
    </row>
    <row r="106" spans="1:18" ht="15" customHeight="1">
      <c r="A106" s="14"/>
      <c r="C106" s="31"/>
      <c r="D106" s="24">
        <f>D101</f>
        <v>39.474999999999994</v>
      </c>
      <c r="E106" s="29"/>
      <c r="F106" s="62"/>
      <c r="G106" s="21"/>
      <c r="H106" s="40">
        <v>3</v>
      </c>
      <c r="I106" s="41">
        <v>5</v>
      </c>
      <c r="J106" s="42">
        <v>8</v>
      </c>
      <c r="K106" s="42">
        <v>5</v>
      </c>
      <c r="L106" s="42" t="s">
        <v>7</v>
      </c>
      <c r="M106" s="43">
        <v>18</v>
      </c>
      <c r="O106" s="72"/>
      <c r="P106" s="72"/>
      <c r="Q106" s="72"/>
      <c r="R106" s="72"/>
    </row>
    <row r="107" spans="1:18" ht="15" customHeight="1">
      <c r="A107" s="14"/>
      <c r="C107" s="31"/>
      <c r="D107" s="24">
        <f>D101</f>
        <v>39.474999999999994</v>
      </c>
      <c r="E107" s="28" t="s">
        <v>205</v>
      </c>
      <c r="F107" s="60" t="s">
        <v>62</v>
      </c>
      <c r="G107" s="22" t="s">
        <v>15</v>
      </c>
      <c r="H107" s="37">
        <v>1</v>
      </c>
      <c r="I107" s="38">
        <v>1.35</v>
      </c>
      <c r="J107" s="39">
        <v>2.125</v>
      </c>
      <c r="K107" s="39">
        <v>2.2</v>
      </c>
      <c r="L107" s="39"/>
      <c r="M107" s="63">
        <f>IF(H107=0,"0,000",SUM(H107+I107+J107)+(K108-K107)-L107)</f>
        <v>7.2749999999999995</v>
      </c>
      <c r="O107" s="72"/>
      <c r="P107" s="72"/>
      <c r="Q107" s="72"/>
      <c r="R107" s="72"/>
    </row>
    <row r="108" spans="1:18" ht="15" customHeight="1">
      <c r="A108" s="14"/>
      <c r="C108" s="31"/>
      <c r="D108" s="24">
        <f>D101</f>
        <v>39.474999999999994</v>
      </c>
      <c r="E108" s="29" t="s">
        <v>123</v>
      </c>
      <c r="F108" s="58">
        <v>122949</v>
      </c>
      <c r="G108" s="33"/>
      <c r="H108" s="40">
        <v>3</v>
      </c>
      <c r="I108" s="41">
        <v>5</v>
      </c>
      <c r="J108" s="42">
        <v>8</v>
      </c>
      <c r="K108" s="42">
        <v>5</v>
      </c>
      <c r="L108" s="42" t="s">
        <v>7</v>
      </c>
      <c r="M108" s="43">
        <v>18</v>
      </c>
      <c r="O108" s="72"/>
      <c r="P108" s="72"/>
      <c r="Q108" s="72"/>
      <c r="R108" s="72"/>
    </row>
    <row r="109" spans="1:18" ht="15" customHeight="1">
      <c r="A109" s="14"/>
      <c r="C109" s="31"/>
      <c r="D109" s="24">
        <f>D101</f>
        <v>39.474999999999994</v>
      </c>
      <c r="E109" s="28" t="s">
        <v>60</v>
      </c>
      <c r="F109" s="60" t="s">
        <v>63</v>
      </c>
      <c r="G109" s="22" t="s">
        <v>12</v>
      </c>
      <c r="H109" s="37">
        <v>1.25</v>
      </c>
      <c r="I109" s="38">
        <v>1.9</v>
      </c>
      <c r="J109" s="39">
        <v>2.175</v>
      </c>
      <c r="K109" s="39">
        <v>1.65</v>
      </c>
      <c r="L109" s="39"/>
      <c r="M109" s="63">
        <f>IF(H109=0,"0,000",SUM(H109+I109+J109)+(K110-K109)-L109)</f>
        <v>8.674999999999999</v>
      </c>
      <c r="O109" s="72"/>
      <c r="P109" s="86">
        <v>1.9</v>
      </c>
      <c r="Q109" s="86">
        <v>1.75</v>
      </c>
      <c r="R109" s="85">
        <f>5-((P109+Q109)/2)</f>
        <v>3.175</v>
      </c>
    </row>
    <row r="110" spans="1:18" ht="15" customHeight="1" thickBot="1">
      <c r="A110" s="14"/>
      <c r="C110" s="31"/>
      <c r="D110" s="24">
        <f>D101</f>
        <v>39.474999999999994</v>
      </c>
      <c r="E110" s="30"/>
      <c r="F110" s="61"/>
      <c r="G110" s="23"/>
      <c r="H110" s="44">
        <v>3</v>
      </c>
      <c r="I110" s="45">
        <v>5</v>
      </c>
      <c r="J110" s="46">
        <v>8</v>
      </c>
      <c r="K110" s="46">
        <v>5</v>
      </c>
      <c r="L110" s="46" t="s">
        <v>7</v>
      </c>
      <c r="M110" s="47">
        <v>18</v>
      </c>
      <c r="O110" s="72"/>
      <c r="P110" s="72"/>
      <c r="Q110" s="72"/>
      <c r="R110" s="72"/>
    </row>
    <row r="111" spans="1:18" ht="15" customHeight="1" thickBot="1">
      <c r="A111" s="25">
        <v>11</v>
      </c>
      <c r="B111" s="19" t="s">
        <v>30</v>
      </c>
      <c r="C111" s="55" t="s">
        <v>31</v>
      </c>
      <c r="D111" s="18">
        <f>M111+M117+M113+M115+M119</f>
        <v>37.05</v>
      </c>
      <c r="E111" s="27" t="s">
        <v>124</v>
      </c>
      <c r="F111" s="59" t="s">
        <v>126</v>
      </c>
      <c r="G111" s="20" t="s">
        <v>16</v>
      </c>
      <c r="H111" s="34">
        <v>1.1</v>
      </c>
      <c r="I111" s="35">
        <v>3.9</v>
      </c>
      <c r="J111" s="36">
        <v>2.45</v>
      </c>
      <c r="K111" s="36">
        <v>1.2</v>
      </c>
      <c r="L111" s="36"/>
      <c r="M111" s="48">
        <f>IF(H111=0,"0,000",SUM(H111+I111+J111)+(K112-K111)-L111)</f>
        <v>11.25</v>
      </c>
      <c r="O111" s="72"/>
      <c r="P111" s="86">
        <v>1.95</v>
      </c>
      <c r="Q111" s="86">
        <v>1.85</v>
      </c>
      <c r="R111" s="85">
        <f>5-((P111+Q111)/2)</f>
        <v>3.1</v>
      </c>
    </row>
    <row r="112" spans="1:18" ht="15" customHeight="1">
      <c r="A112" s="14"/>
      <c r="B112" s="75"/>
      <c r="C112" s="31"/>
      <c r="D112" s="24">
        <f>D111</f>
        <v>37.05</v>
      </c>
      <c r="E112" s="29" t="s">
        <v>125</v>
      </c>
      <c r="F112" s="58">
        <v>169979</v>
      </c>
      <c r="G112" s="32"/>
      <c r="H112" s="40">
        <v>3</v>
      </c>
      <c r="I112" s="41">
        <v>5</v>
      </c>
      <c r="J112" s="42">
        <v>5</v>
      </c>
      <c r="K112" s="42">
        <v>5</v>
      </c>
      <c r="L112" s="42" t="s">
        <v>7</v>
      </c>
      <c r="M112" s="43">
        <v>18</v>
      </c>
      <c r="O112" s="72"/>
      <c r="P112" s="72"/>
      <c r="Q112" s="72"/>
      <c r="R112" s="72"/>
    </row>
    <row r="113" spans="1:18" ht="15" customHeight="1">
      <c r="A113" s="14"/>
      <c r="C113" s="31"/>
      <c r="D113" s="24">
        <f>D111</f>
        <v>37.05</v>
      </c>
      <c r="E113" s="28" t="s">
        <v>127</v>
      </c>
      <c r="F113" s="60">
        <v>216319</v>
      </c>
      <c r="G113" s="22" t="s">
        <v>14</v>
      </c>
      <c r="H113" s="37">
        <v>1.2</v>
      </c>
      <c r="I113" s="38">
        <v>1.6</v>
      </c>
      <c r="J113" s="39">
        <v>2.6</v>
      </c>
      <c r="K113" s="39">
        <v>1.65</v>
      </c>
      <c r="L113" s="39"/>
      <c r="M113" s="63">
        <f>IF(H113=0,"0,000",SUM(H113+I113+J113)+(K114-K113)-L113)</f>
        <v>8.75</v>
      </c>
      <c r="O113" s="72"/>
      <c r="P113" s="86">
        <v>1.95</v>
      </c>
      <c r="Q113" s="86">
        <v>2.15</v>
      </c>
      <c r="R113" s="85">
        <f>5-((P113+Q113)/2)</f>
        <v>2.95</v>
      </c>
    </row>
    <row r="114" spans="1:18" ht="15" customHeight="1">
      <c r="A114" s="14"/>
      <c r="C114" s="31"/>
      <c r="D114" s="24">
        <f>D111</f>
        <v>37.05</v>
      </c>
      <c r="E114" s="29"/>
      <c r="F114" s="57"/>
      <c r="G114" s="21"/>
      <c r="H114" s="40">
        <v>3</v>
      </c>
      <c r="I114" s="41">
        <v>5</v>
      </c>
      <c r="J114" s="42">
        <v>8</v>
      </c>
      <c r="K114" s="42">
        <v>5</v>
      </c>
      <c r="L114" s="42" t="s">
        <v>7</v>
      </c>
      <c r="M114" s="43">
        <v>18</v>
      </c>
      <c r="O114" s="72"/>
      <c r="P114" s="72"/>
      <c r="Q114" s="72"/>
      <c r="R114" s="72"/>
    </row>
    <row r="115" spans="1:18" ht="15" customHeight="1">
      <c r="A115" s="14"/>
      <c r="C115" s="31"/>
      <c r="D115" s="24">
        <f>D111</f>
        <v>37.05</v>
      </c>
      <c r="E115" s="28"/>
      <c r="F115" s="60"/>
      <c r="G115" s="22" t="s">
        <v>13</v>
      </c>
      <c r="H115" s="37"/>
      <c r="I115" s="38"/>
      <c r="J115" s="39"/>
      <c r="K115" s="39"/>
      <c r="L115" s="39"/>
      <c r="M115" s="63" t="str">
        <f>IF(H115=0,"0,000",SUM(H115+I115+J115)+(K116-K115)-L115)</f>
        <v>0,000</v>
      </c>
      <c r="O115" s="72"/>
      <c r="P115" s="86">
        <v>1.95</v>
      </c>
      <c r="Q115" s="86">
        <v>1.8</v>
      </c>
      <c r="R115" s="85">
        <f>5-((P115+Q115)/2)</f>
        <v>3.125</v>
      </c>
    </row>
    <row r="116" spans="1:18" ht="15" customHeight="1">
      <c r="A116" s="14"/>
      <c r="C116" s="31"/>
      <c r="D116" s="24">
        <f>D111</f>
        <v>37.05</v>
      </c>
      <c r="E116" s="29"/>
      <c r="F116" s="62"/>
      <c r="G116" s="21"/>
      <c r="H116" s="40">
        <v>3</v>
      </c>
      <c r="I116" s="41">
        <v>5</v>
      </c>
      <c r="J116" s="42">
        <v>8</v>
      </c>
      <c r="K116" s="42">
        <v>5</v>
      </c>
      <c r="L116" s="42" t="s">
        <v>7</v>
      </c>
      <c r="M116" s="43">
        <v>18</v>
      </c>
      <c r="O116" s="72"/>
      <c r="P116" s="72"/>
      <c r="Q116" s="72"/>
      <c r="R116" s="72"/>
    </row>
    <row r="117" spans="1:18" ht="15" customHeight="1">
      <c r="A117" s="14"/>
      <c r="C117" s="31"/>
      <c r="D117" s="24">
        <f>D111</f>
        <v>37.05</v>
      </c>
      <c r="E117" s="28" t="s">
        <v>128</v>
      </c>
      <c r="F117" s="60">
        <v>215071</v>
      </c>
      <c r="G117" s="22" t="s">
        <v>15</v>
      </c>
      <c r="H117" s="37">
        <v>1.25</v>
      </c>
      <c r="I117" s="38">
        <v>1.75</v>
      </c>
      <c r="J117" s="39">
        <v>2.725</v>
      </c>
      <c r="K117" s="39">
        <v>1.65</v>
      </c>
      <c r="L117" s="39"/>
      <c r="M117" s="63">
        <f>IF(H117=0,"0,000",SUM(H117+I117+J117)+(K118-K117)-L117)</f>
        <v>9.075</v>
      </c>
      <c r="O117" s="72"/>
      <c r="P117" s="72"/>
      <c r="Q117" s="72"/>
      <c r="R117" s="72"/>
    </row>
    <row r="118" spans="1:18" ht="15" customHeight="1">
      <c r="A118" s="14"/>
      <c r="C118" s="31"/>
      <c r="D118" s="24">
        <f>D111</f>
        <v>37.05</v>
      </c>
      <c r="E118" s="29" t="s">
        <v>129</v>
      </c>
      <c r="F118" s="58">
        <v>169979</v>
      </c>
      <c r="G118" s="33"/>
      <c r="H118" s="40">
        <v>3</v>
      </c>
      <c r="I118" s="41">
        <v>5</v>
      </c>
      <c r="J118" s="42">
        <v>8</v>
      </c>
      <c r="K118" s="42">
        <v>5</v>
      </c>
      <c r="L118" s="42" t="s">
        <v>7</v>
      </c>
      <c r="M118" s="43">
        <v>18</v>
      </c>
      <c r="O118" s="72"/>
      <c r="P118" s="72"/>
      <c r="Q118" s="72"/>
      <c r="R118" s="72"/>
    </row>
    <row r="119" spans="1:18" ht="15" customHeight="1">
      <c r="A119" s="14"/>
      <c r="C119" s="31"/>
      <c r="D119" s="24">
        <f>D111</f>
        <v>37.05</v>
      </c>
      <c r="E119" s="28" t="s">
        <v>127</v>
      </c>
      <c r="F119" s="60">
        <v>216319</v>
      </c>
      <c r="G119" s="22" t="s">
        <v>12</v>
      </c>
      <c r="H119" s="37">
        <v>1.2</v>
      </c>
      <c r="I119" s="38">
        <v>1.15</v>
      </c>
      <c r="J119" s="39">
        <v>2.275</v>
      </c>
      <c r="K119" s="39">
        <v>1.65</v>
      </c>
      <c r="L119" s="39"/>
      <c r="M119" s="63">
        <f>IF(H119=0,"0,000",SUM(H119+I119+J119)+(K120-K119)-L119)</f>
        <v>7.975</v>
      </c>
      <c r="O119" s="72"/>
      <c r="P119" s="72">
        <v>2.15</v>
      </c>
      <c r="Q119" s="72">
        <v>2.05</v>
      </c>
      <c r="R119" s="72">
        <f>5-((P119+Q119)/2)</f>
        <v>2.9000000000000004</v>
      </c>
    </row>
    <row r="120" spans="1:18" ht="15" customHeight="1" thickBot="1">
      <c r="A120" s="14"/>
      <c r="C120" s="31"/>
      <c r="D120" s="24">
        <f>D111</f>
        <v>37.05</v>
      </c>
      <c r="E120" s="30"/>
      <c r="F120" s="61"/>
      <c r="G120" s="23"/>
      <c r="H120" s="44">
        <v>3</v>
      </c>
      <c r="I120" s="45">
        <v>5</v>
      </c>
      <c r="J120" s="46">
        <v>8</v>
      </c>
      <c r="K120" s="46">
        <v>5</v>
      </c>
      <c r="L120" s="46" t="s">
        <v>7</v>
      </c>
      <c r="M120" s="47">
        <v>18</v>
      </c>
      <c r="O120" s="72"/>
      <c r="P120" s="72"/>
      <c r="Q120" s="72"/>
      <c r="R120" s="72"/>
    </row>
    <row r="121" spans="1:18" ht="15" customHeight="1" thickBot="1">
      <c r="A121" s="25">
        <v>12</v>
      </c>
      <c r="B121" s="19" t="s">
        <v>156</v>
      </c>
      <c r="C121" s="55" t="s">
        <v>157</v>
      </c>
      <c r="D121" s="18">
        <f>M121+M127+M123+M125+M129</f>
        <v>34.724999999999994</v>
      </c>
      <c r="E121" s="27" t="s">
        <v>187</v>
      </c>
      <c r="F121" s="59" t="s">
        <v>191</v>
      </c>
      <c r="G121" s="20" t="s">
        <v>16</v>
      </c>
      <c r="H121" s="34">
        <v>0.65</v>
      </c>
      <c r="I121" s="35">
        <v>3.8</v>
      </c>
      <c r="J121" s="36">
        <v>1.45</v>
      </c>
      <c r="K121" s="36">
        <v>1.85</v>
      </c>
      <c r="L121" s="36"/>
      <c r="M121" s="48">
        <f>IF(H121=0,"0,000",SUM(H121+I121+J121)+(K122-K121)-L121)</f>
        <v>9.05</v>
      </c>
      <c r="O121" s="72"/>
      <c r="P121" s="86">
        <v>3.6</v>
      </c>
      <c r="Q121" s="86">
        <v>3.5</v>
      </c>
      <c r="R121" s="85">
        <f>5-((P121+Q121)/2)</f>
        <v>1.4500000000000002</v>
      </c>
    </row>
    <row r="122" spans="1:18" ht="15" customHeight="1">
      <c r="A122" s="14"/>
      <c r="B122" s="75"/>
      <c r="C122" s="31"/>
      <c r="D122" s="24">
        <f>D121</f>
        <v>34.724999999999994</v>
      </c>
      <c r="E122" s="29" t="s">
        <v>188</v>
      </c>
      <c r="F122" s="58">
        <v>250966</v>
      </c>
      <c r="G122" s="32"/>
      <c r="H122" s="40">
        <v>3</v>
      </c>
      <c r="I122" s="41">
        <v>5</v>
      </c>
      <c r="J122" s="42">
        <v>5</v>
      </c>
      <c r="K122" s="42">
        <v>5</v>
      </c>
      <c r="L122" s="42" t="s">
        <v>7</v>
      </c>
      <c r="M122" s="43">
        <v>18</v>
      </c>
      <c r="O122" s="72"/>
      <c r="P122" s="72"/>
      <c r="Q122" s="72"/>
      <c r="R122" s="72"/>
    </row>
    <row r="123" spans="1:18" ht="15" customHeight="1">
      <c r="A123" s="14"/>
      <c r="C123" s="31"/>
      <c r="D123" s="24">
        <f>D121</f>
        <v>34.724999999999994</v>
      </c>
      <c r="E123" s="28" t="s">
        <v>190</v>
      </c>
      <c r="F123" s="60">
        <v>172101</v>
      </c>
      <c r="G123" s="22" t="s">
        <v>14</v>
      </c>
      <c r="H123" s="37">
        <v>1.4</v>
      </c>
      <c r="I123" s="38">
        <v>2.1</v>
      </c>
      <c r="J123" s="39">
        <v>2.525</v>
      </c>
      <c r="K123" s="39">
        <v>1.75</v>
      </c>
      <c r="L123" s="39">
        <v>0.3</v>
      </c>
      <c r="M123" s="63">
        <f>IF(H123=0,"0,000",SUM(H123+I123+J123)+(K124-K123)-L123)</f>
        <v>8.975</v>
      </c>
      <c r="O123" s="72"/>
      <c r="P123" s="86">
        <v>2.45</v>
      </c>
      <c r="Q123" s="86">
        <v>2.5</v>
      </c>
      <c r="R123" s="85">
        <f>5-((P123+Q123)/2)</f>
        <v>2.525</v>
      </c>
    </row>
    <row r="124" spans="1:18" ht="15" customHeight="1">
      <c r="A124" s="14"/>
      <c r="C124" s="31"/>
      <c r="D124" s="24">
        <f>D121</f>
        <v>34.724999999999994</v>
      </c>
      <c r="E124" s="29"/>
      <c r="F124" s="57"/>
      <c r="G124" s="21"/>
      <c r="H124" s="40">
        <v>3</v>
      </c>
      <c r="I124" s="41">
        <v>5</v>
      </c>
      <c r="J124" s="42">
        <v>8</v>
      </c>
      <c r="K124" s="42">
        <v>5</v>
      </c>
      <c r="L124" s="42" t="s">
        <v>7</v>
      </c>
      <c r="M124" s="43">
        <v>18</v>
      </c>
      <c r="O124" s="72"/>
      <c r="P124" s="72"/>
      <c r="Q124" s="72"/>
      <c r="R124" s="72"/>
    </row>
    <row r="125" spans="1:18" ht="15" customHeight="1">
      <c r="A125" s="14"/>
      <c r="C125" s="31"/>
      <c r="D125" s="24">
        <f>D121</f>
        <v>34.724999999999994</v>
      </c>
      <c r="E125" s="28" t="s">
        <v>189</v>
      </c>
      <c r="F125" s="60">
        <v>250962</v>
      </c>
      <c r="G125" s="22" t="s">
        <v>13</v>
      </c>
      <c r="H125" s="37">
        <v>0.4</v>
      </c>
      <c r="I125" s="38">
        <v>1.1</v>
      </c>
      <c r="J125" s="39">
        <v>2.05</v>
      </c>
      <c r="K125" s="39">
        <v>1.9</v>
      </c>
      <c r="L125" s="39"/>
      <c r="M125" s="63">
        <f>IF(H125=0,"0,000",SUM(H125+I125+J125)+(K126-K125)-L125)</f>
        <v>6.65</v>
      </c>
      <c r="O125" s="72"/>
      <c r="P125" s="86">
        <v>3</v>
      </c>
      <c r="Q125" s="86">
        <v>2.9</v>
      </c>
      <c r="R125" s="85">
        <f>5-((P125+Q125)/2)</f>
        <v>2.05</v>
      </c>
    </row>
    <row r="126" spans="1:18" ht="15" customHeight="1">
      <c r="A126" s="14"/>
      <c r="C126" s="31"/>
      <c r="D126" s="24">
        <f>D121</f>
        <v>34.724999999999994</v>
      </c>
      <c r="E126" s="29"/>
      <c r="F126" s="62"/>
      <c r="G126" s="21"/>
      <c r="H126" s="40">
        <v>3</v>
      </c>
      <c r="I126" s="41">
        <v>5</v>
      </c>
      <c r="J126" s="42">
        <v>8</v>
      </c>
      <c r="K126" s="42">
        <v>5</v>
      </c>
      <c r="L126" s="42" t="s">
        <v>7</v>
      </c>
      <c r="M126" s="43">
        <v>18</v>
      </c>
      <c r="O126" s="72"/>
      <c r="P126" s="72"/>
      <c r="Q126" s="72"/>
      <c r="R126" s="72"/>
    </row>
    <row r="127" spans="1:18" ht="15" customHeight="1">
      <c r="A127" s="14"/>
      <c r="C127" s="31"/>
      <c r="D127" s="24">
        <f>D121</f>
        <v>34.724999999999994</v>
      </c>
      <c r="E127" s="28"/>
      <c r="F127" s="60"/>
      <c r="G127" s="22" t="s">
        <v>15</v>
      </c>
      <c r="H127" s="37"/>
      <c r="I127" s="38"/>
      <c r="J127" s="39"/>
      <c r="K127" s="39"/>
      <c r="L127" s="39"/>
      <c r="M127" s="63" t="str">
        <f>IF(H127=0,"0,000",SUM(H127+I127+J127)+(K128-K127)-L127)</f>
        <v>0,000</v>
      </c>
      <c r="O127" s="72"/>
      <c r="P127" s="72"/>
      <c r="Q127" s="72"/>
      <c r="R127" s="72"/>
    </row>
    <row r="128" spans="1:18" ht="15" customHeight="1">
      <c r="A128" s="14"/>
      <c r="C128" s="31"/>
      <c r="D128" s="24">
        <f>D121</f>
        <v>34.724999999999994</v>
      </c>
      <c r="E128" s="29"/>
      <c r="F128" s="57"/>
      <c r="G128" s="33"/>
      <c r="H128" s="40">
        <v>3</v>
      </c>
      <c r="I128" s="41">
        <v>5</v>
      </c>
      <c r="J128" s="42">
        <v>8</v>
      </c>
      <c r="K128" s="42">
        <v>5</v>
      </c>
      <c r="L128" s="42" t="s">
        <v>7</v>
      </c>
      <c r="M128" s="43">
        <v>18</v>
      </c>
      <c r="O128" s="72"/>
      <c r="P128" s="72"/>
      <c r="Q128" s="72"/>
      <c r="R128" s="72"/>
    </row>
    <row r="129" spans="1:18" ht="15" customHeight="1">
      <c r="A129" s="14"/>
      <c r="C129" s="31"/>
      <c r="D129" s="24">
        <f>D121</f>
        <v>34.724999999999994</v>
      </c>
      <c r="E129" s="28" t="s">
        <v>190</v>
      </c>
      <c r="F129" s="60">
        <v>172101</v>
      </c>
      <c r="G129" s="22" t="s">
        <v>12</v>
      </c>
      <c r="H129" s="37">
        <v>1.4</v>
      </c>
      <c r="I129" s="38">
        <v>2.25</v>
      </c>
      <c r="J129" s="39">
        <v>2.75</v>
      </c>
      <c r="K129" s="39">
        <v>1.25</v>
      </c>
      <c r="L129" s="39">
        <v>0.1</v>
      </c>
      <c r="M129" s="63">
        <f>IF(H129=0,"0,000",SUM(H129+I129+J129)+(K130-K129)-L129)</f>
        <v>10.05</v>
      </c>
      <c r="O129" s="72"/>
      <c r="P129" s="86">
        <v>2.3</v>
      </c>
      <c r="Q129" s="86">
        <v>2.2</v>
      </c>
      <c r="R129" s="85">
        <f>5-((P129+Q129)/2)</f>
        <v>2.75</v>
      </c>
    </row>
    <row r="130" spans="1:18" ht="15" customHeight="1" thickBot="1">
      <c r="A130" s="14"/>
      <c r="C130" s="31"/>
      <c r="D130" s="24">
        <f>D121</f>
        <v>34.724999999999994</v>
      </c>
      <c r="E130" s="30"/>
      <c r="F130" s="61"/>
      <c r="G130" s="23"/>
      <c r="H130" s="44">
        <v>3</v>
      </c>
      <c r="I130" s="45">
        <v>5</v>
      </c>
      <c r="J130" s="46">
        <v>8</v>
      </c>
      <c r="K130" s="46">
        <v>5</v>
      </c>
      <c r="L130" s="46" t="s">
        <v>7</v>
      </c>
      <c r="M130" s="47">
        <v>18</v>
      </c>
      <c r="O130" s="72"/>
      <c r="P130" s="72"/>
      <c r="Q130" s="72"/>
      <c r="R130" s="72"/>
    </row>
    <row r="131" spans="1:18" ht="15" customHeight="1" thickBot="1">
      <c r="A131" s="25">
        <v>13</v>
      </c>
      <c r="B131" s="19" t="s">
        <v>158</v>
      </c>
      <c r="C131" s="55" t="s">
        <v>159</v>
      </c>
      <c r="D131" s="18">
        <f>M131+M137+M133+M135+M139</f>
        <v>0</v>
      </c>
      <c r="E131" s="27"/>
      <c r="F131" s="59"/>
      <c r="G131" s="20" t="s">
        <v>16</v>
      </c>
      <c r="H131" s="34"/>
      <c r="I131" s="35"/>
      <c r="J131" s="36"/>
      <c r="K131" s="36"/>
      <c r="L131" s="36"/>
      <c r="M131" s="48" t="str">
        <f>IF(H131=0,"0,000",SUM(H131+I131+J131)+(K132-K131)-L131)</f>
        <v>0,000</v>
      </c>
      <c r="O131" s="72"/>
      <c r="P131" s="72"/>
      <c r="Q131" s="72"/>
      <c r="R131" s="72"/>
    </row>
    <row r="132" spans="1:18" ht="15" customHeight="1" thickBot="1">
      <c r="A132" s="14"/>
      <c r="B132" s="78" t="s">
        <v>186</v>
      </c>
      <c r="C132" s="31"/>
      <c r="D132" s="24">
        <f>D131</f>
        <v>0</v>
      </c>
      <c r="E132" s="29"/>
      <c r="F132" s="58"/>
      <c r="G132" s="32"/>
      <c r="H132" s="40">
        <v>3</v>
      </c>
      <c r="I132" s="41">
        <v>5</v>
      </c>
      <c r="J132" s="42">
        <v>5</v>
      </c>
      <c r="K132" s="42">
        <v>5</v>
      </c>
      <c r="L132" s="42" t="s">
        <v>7</v>
      </c>
      <c r="M132" s="43">
        <v>18</v>
      </c>
      <c r="O132" s="72"/>
      <c r="P132" s="72"/>
      <c r="Q132" s="72"/>
      <c r="R132" s="72"/>
    </row>
    <row r="133" spans="1:18" ht="15" customHeight="1">
      <c r="A133" s="14"/>
      <c r="C133" s="31"/>
      <c r="D133" s="24">
        <f>D131</f>
        <v>0</v>
      </c>
      <c r="E133" s="28"/>
      <c r="F133" s="60"/>
      <c r="G133" s="22" t="s">
        <v>14</v>
      </c>
      <c r="H133" s="37"/>
      <c r="I133" s="38"/>
      <c r="J133" s="39"/>
      <c r="K133" s="39"/>
      <c r="L133" s="39"/>
      <c r="M133" s="63" t="str">
        <f>IF(H133=0,"0,000",SUM(H133+I133+J133)+(K134-K133)-L133)</f>
        <v>0,000</v>
      </c>
      <c r="O133" s="72"/>
      <c r="P133" s="72"/>
      <c r="Q133" s="72"/>
      <c r="R133" s="72"/>
    </row>
    <row r="134" spans="1:18" ht="15" customHeight="1">
      <c r="A134" s="14"/>
      <c r="C134" s="31"/>
      <c r="D134" s="24">
        <f>D131</f>
        <v>0</v>
      </c>
      <c r="E134" s="29"/>
      <c r="F134" s="57"/>
      <c r="G134" s="21"/>
      <c r="H134" s="40">
        <v>3</v>
      </c>
      <c r="I134" s="41">
        <v>5</v>
      </c>
      <c r="J134" s="42">
        <v>8</v>
      </c>
      <c r="K134" s="42">
        <v>5</v>
      </c>
      <c r="L134" s="42" t="s">
        <v>7</v>
      </c>
      <c r="M134" s="43">
        <v>18</v>
      </c>
      <c r="O134" s="72"/>
      <c r="P134" s="72"/>
      <c r="Q134" s="72"/>
      <c r="R134" s="72"/>
    </row>
    <row r="135" spans="1:18" ht="15" customHeight="1">
      <c r="A135" s="14"/>
      <c r="C135" s="31"/>
      <c r="D135" s="24">
        <f>D131</f>
        <v>0</v>
      </c>
      <c r="E135" s="28"/>
      <c r="F135" s="60"/>
      <c r="G135" s="22" t="s">
        <v>13</v>
      </c>
      <c r="H135" s="37"/>
      <c r="I135" s="38"/>
      <c r="J135" s="39"/>
      <c r="K135" s="39"/>
      <c r="L135" s="39"/>
      <c r="M135" s="63" t="str">
        <f>IF(H135=0,"0,000",SUM(H135+I135+J135)+(K136-K135)-L135)</f>
        <v>0,000</v>
      </c>
      <c r="O135" s="72"/>
      <c r="P135" s="72"/>
      <c r="Q135" s="72"/>
      <c r="R135" s="72"/>
    </row>
    <row r="136" spans="1:18" ht="15" customHeight="1">
      <c r="A136" s="14"/>
      <c r="C136" s="31"/>
      <c r="D136" s="24">
        <f>D131</f>
        <v>0</v>
      </c>
      <c r="E136" s="29"/>
      <c r="F136" s="62"/>
      <c r="G136" s="21"/>
      <c r="H136" s="40">
        <v>3</v>
      </c>
      <c r="I136" s="41">
        <v>5</v>
      </c>
      <c r="J136" s="42">
        <v>8</v>
      </c>
      <c r="K136" s="42">
        <v>5</v>
      </c>
      <c r="L136" s="42" t="s">
        <v>7</v>
      </c>
      <c r="M136" s="43">
        <v>18</v>
      </c>
      <c r="O136" s="72"/>
      <c r="P136" s="72"/>
      <c r="Q136" s="72"/>
      <c r="R136" s="72"/>
    </row>
    <row r="137" spans="1:18" ht="15" customHeight="1">
      <c r="A137" s="14"/>
      <c r="C137" s="31"/>
      <c r="D137" s="24">
        <f>D131</f>
        <v>0</v>
      </c>
      <c r="E137" s="28"/>
      <c r="F137" s="60"/>
      <c r="G137" s="22" t="s">
        <v>15</v>
      </c>
      <c r="H137" s="37"/>
      <c r="I137" s="38"/>
      <c r="J137" s="39"/>
      <c r="K137" s="39"/>
      <c r="L137" s="39"/>
      <c r="M137" s="63" t="str">
        <f>IF(H137=0,"0,000",SUM(H137+I137+J137)+(K138-K137)-L137)</f>
        <v>0,000</v>
      </c>
      <c r="O137" s="72"/>
      <c r="P137" s="72"/>
      <c r="Q137" s="72"/>
      <c r="R137" s="72"/>
    </row>
    <row r="138" spans="1:18" ht="15" customHeight="1">
      <c r="A138" s="14"/>
      <c r="C138" s="31"/>
      <c r="D138" s="24">
        <f>D131</f>
        <v>0</v>
      </c>
      <c r="E138" s="29"/>
      <c r="F138" s="57"/>
      <c r="G138" s="33"/>
      <c r="H138" s="40">
        <v>3</v>
      </c>
      <c r="I138" s="41">
        <v>5</v>
      </c>
      <c r="J138" s="42">
        <v>8</v>
      </c>
      <c r="K138" s="42">
        <v>5</v>
      </c>
      <c r="L138" s="42" t="s">
        <v>7</v>
      </c>
      <c r="M138" s="43">
        <v>18</v>
      </c>
      <c r="O138" s="72"/>
      <c r="P138" s="72"/>
      <c r="Q138" s="72"/>
      <c r="R138" s="72"/>
    </row>
    <row r="139" spans="1:18" ht="15" customHeight="1">
      <c r="A139" s="14"/>
      <c r="C139" s="31"/>
      <c r="D139" s="24">
        <f>D131</f>
        <v>0</v>
      </c>
      <c r="E139" s="28"/>
      <c r="F139" s="60"/>
      <c r="G139" s="22" t="s">
        <v>12</v>
      </c>
      <c r="H139" s="37"/>
      <c r="I139" s="38"/>
      <c r="J139" s="39"/>
      <c r="K139" s="39"/>
      <c r="L139" s="39"/>
      <c r="M139" s="63" t="str">
        <f>IF(H139=0,"0,000",SUM(H139+I139+J139)+(K140-K139)-L139)</f>
        <v>0,000</v>
      </c>
      <c r="O139" s="72"/>
      <c r="P139" s="72"/>
      <c r="Q139" s="72"/>
      <c r="R139" s="72"/>
    </row>
    <row r="140" spans="1:17" ht="15" customHeight="1" thickBot="1">
      <c r="A140" s="14"/>
      <c r="C140" s="31"/>
      <c r="D140" s="24">
        <f>D131</f>
        <v>0</v>
      </c>
      <c r="E140" s="30"/>
      <c r="F140" s="61"/>
      <c r="G140" s="23"/>
      <c r="H140" s="44">
        <v>3</v>
      </c>
      <c r="I140" s="45">
        <v>5</v>
      </c>
      <c r="J140" s="46">
        <v>8</v>
      </c>
      <c r="K140" s="46">
        <v>5</v>
      </c>
      <c r="L140" s="46" t="s">
        <v>7</v>
      </c>
      <c r="M140" s="47">
        <v>18</v>
      </c>
      <c r="O140" s="72"/>
      <c r="P140" s="72"/>
      <c r="Q140" s="72"/>
    </row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85" r:id="rId2"/>
  <headerFooter alignWithMargins="0">
    <oddFooter>&amp;LPagina &amp;P</oddFooter>
  </headerFooter>
  <rowBreaks count="3" manualBreakCount="3">
    <brk id="30" max="255" man="1"/>
    <brk id="70" max="255" man="1"/>
    <brk id="1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User</cp:lastModifiedBy>
  <cp:lastPrinted>2010-05-22T13:02:22Z</cp:lastPrinted>
  <dcterms:created xsi:type="dcterms:W3CDTF">2002-03-14T22:06:33Z</dcterms:created>
  <dcterms:modified xsi:type="dcterms:W3CDTF">2010-05-22T13:04:56Z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