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Titles" localSheetId="0">'PUNTEGGI E CLASSIFICA'!$9:$10</definedName>
  </definedNames>
  <calcPr fullCalcOnLoad="1"/>
</workbook>
</file>

<file path=xl/sharedStrings.xml><?xml version="1.0" encoding="utf-8"?>
<sst xmlns="http://schemas.openxmlformats.org/spreadsheetml/2006/main" count="328" uniqueCount="158">
  <si>
    <t>Organizzata da:</t>
  </si>
  <si>
    <t>E</t>
  </si>
  <si>
    <t>Impianto e Indirizzo:</t>
  </si>
  <si>
    <t>Svoltasi  in  data:</t>
  </si>
  <si>
    <t>Disciplina:</t>
  </si>
  <si>
    <t>A</t>
  </si>
  <si>
    <t>Pen</t>
  </si>
  <si>
    <t>Max</t>
  </si>
  <si>
    <t xml:space="preserve">Denominazione Gara:  </t>
  </si>
  <si>
    <t>Attrezzo</t>
  </si>
  <si>
    <t>D1</t>
  </si>
  <si>
    <t>D2</t>
  </si>
  <si>
    <t>Clavette</t>
  </si>
  <si>
    <t>Palla</t>
  </si>
  <si>
    <t>Cerchio</t>
  </si>
  <si>
    <t>Fune</t>
  </si>
  <si>
    <t>C. Libero</t>
  </si>
  <si>
    <t>Class.</t>
  </si>
  <si>
    <t>Società</t>
  </si>
  <si>
    <t>Cod.</t>
  </si>
  <si>
    <t>Totale</t>
  </si>
  <si>
    <t>Ginnasta</t>
  </si>
  <si>
    <t>Tessera</t>
  </si>
  <si>
    <t>Punt.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</si>
  <si>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</si>
  <si>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Comense 1872</t>
  </si>
  <si>
    <t>02/000049</t>
  </si>
  <si>
    <t>Forza e Coraggio</t>
  </si>
  <si>
    <t>02/000064</t>
  </si>
  <si>
    <t>02/000081</t>
  </si>
  <si>
    <t>Moderna Legnano</t>
  </si>
  <si>
    <t>02/000357</t>
  </si>
  <si>
    <t>02/000486</t>
  </si>
  <si>
    <t>02/000611</t>
  </si>
  <si>
    <t>Brixia Brescia</t>
  </si>
  <si>
    <t>02/000967</t>
  </si>
  <si>
    <t>02/001190</t>
  </si>
  <si>
    <t>02/001761</t>
  </si>
  <si>
    <t>Gymnasium  97</t>
  </si>
  <si>
    <t>02/001810</t>
  </si>
  <si>
    <t>Acli Crema</t>
  </si>
  <si>
    <t>02/002044</t>
  </si>
  <si>
    <t>02/002349</t>
  </si>
  <si>
    <t>Ritmica Villa Carcina</t>
  </si>
  <si>
    <t>02/002391</t>
  </si>
  <si>
    <t>Kinesis</t>
  </si>
  <si>
    <t>02/002397</t>
  </si>
  <si>
    <t>GAUTIERI Lisa</t>
  </si>
  <si>
    <t>MOTTO Chiara</t>
  </si>
  <si>
    <t>122974 - 122949</t>
  </si>
  <si>
    <t>0122974</t>
  </si>
  <si>
    <t>0172802</t>
  </si>
  <si>
    <t>CAMBIERI Viviana</t>
  </si>
  <si>
    <t>PLONA Lisa</t>
  </si>
  <si>
    <t>MAGNANI Marta</t>
  </si>
  <si>
    <t>OLIMPO Michelle</t>
  </si>
  <si>
    <t>MONCINI Giorgia</t>
  </si>
  <si>
    <t>INVERNIZZI Anna</t>
  </si>
  <si>
    <t>MADONINI Laura</t>
  </si>
  <si>
    <t>SALA Valentina</t>
  </si>
  <si>
    <t>BARATELLA - FRIGERIO</t>
  </si>
  <si>
    <t>ZANNARO</t>
  </si>
  <si>
    <t>201975 - 138364</t>
  </si>
  <si>
    <t>BARATELLA Sara</t>
  </si>
  <si>
    <t>FRIGERIO Laura</t>
  </si>
  <si>
    <t>BORTOLOTTI - SCARAMELLA</t>
  </si>
  <si>
    <t>TANFOGLIO - VOLTAGGIO</t>
  </si>
  <si>
    <t>279409 - 267096</t>
  </si>
  <si>
    <t>267097 - 267093</t>
  </si>
  <si>
    <t>NICOLINI Isabella</t>
  </si>
  <si>
    <t>BORTOLOTTI Chiara</t>
  </si>
  <si>
    <t>CASTANO - CASTELLI</t>
  </si>
  <si>
    <t>REMARTINI</t>
  </si>
  <si>
    <t>148700 - 214103</t>
  </si>
  <si>
    <t>CASTELLI Giada</t>
  </si>
  <si>
    <t>CASTANO Ilaria</t>
  </si>
  <si>
    <t>INVERNIZZI - SALA</t>
  </si>
  <si>
    <t>281522 - 251525</t>
  </si>
  <si>
    <t>MADONINI</t>
  </si>
  <si>
    <t>GAUTIERI - MARCONI</t>
  </si>
  <si>
    <t>MOTTO</t>
  </si>
  <si>
    <t>MAGNANI  - OLIMPO</t>
  </si>
  <si>
    <t xml:space="preserve">SANTORO </t>
  </si>
  <si>
    <t>233468 - 233127</t>
  </si>
  <si>
    <t>CAMBIERI - CRIPPA</t>
  </si>
  <si>
    <t>DE NARDI</t>
  </si>
  <si>
    <t>176022 - 246613</t>
  </si>
  <si>
    <t>BIALLO - BISI</t>
  </si>
  <si>
    <t>PATTINI</t>
  </si>
  <si>
    <t>271688 - 180609</t>
  </si>
  <si>
    <t>BISI Beatrice</t>
  </si>
  <si>
    <t>VIGONI</t>
  </si>
  <si>
    <t>VIGONI Lisa</t>
  </si>
  <si>
    <t>CLERICI Alice</t>
  </si>
  <si>
    <t>CUZZONE - GUIDETTI</t>
  </si>
  <si>
    <t>ZUCCHINI</t>
  </si>
  <si>
    <t>215071 - 216319</t>
  </si>
  <si>
    <t>GUIDETTI Laura</t>
  </si>
  <si>
    <t>ZUCCHINI Giada</t>
  </si>
  <si>
    <t>BIANCHESSI - MARANGI</t>
  </si>
  <si>
    <t>PIRONDI</t>
  </si>
  <si>
    <t>260959 - 266368</t>
  </si>
  <si>
    <t>MARANGI Alice</t>
  </si>
  <si>
    <t>BERGAMASCHI Rachele</t>
  </si>
  <si>
    <t>PIRONDI Erica</t>
  </si>
  <si>
    <t>BIANCHESSI Ambra</t>
  </si>
  <si>
    <t>VICENTINI Laura</t>
  </si>
  <si>
    <t>TROMBETTA</t>
  </si>
  <si>
    <t>GHIELMI Anna</t>
  </si>
  <si>
    <t>BROGGI Veronica</t>
  </si>
  <si>
    <t>BAJ Irene</t>
  </si>
  <si>
    <t>02/000052</t>
  </si>
  <si>
    <t>Varesina Ginnastica</t>
  </si>
  <si>
    <t>02/000091</t>
  </si>
  <si>
    <t>MOSCONI</t>
  </si>
  <si>
    <t>BERNASCONI Elena</t>
  </si>
  <si>
    <t>MOSCONI Erica</t>
  </si>
  <si>
    <t>MERLO - PASETTO</t>
  </si>
  <si>
    <t>IELMINI</t>
  </si>
  <si>
    <t>MERLO Greta</t>
  </si>
  <si>
    <t>133645 -215034</t>
  </si>
  <si>
    <t>POLES Isabella</t>
  </si>
  <si>
    <t>CLERICI - GHIOLDI</t>
  </si>
  <si>
    <t>78533 - 289480</t>
  </si>
  <si>
    <t>LODI - FERRARI</t>
  </si>
  <si>
    <t>VAILATI</t>
  </si>
  <si>
    <t>184123 - 162189</t>
  </si>
  <si>
    <t>FERRARI Cristina</t>
  </si>
  <si>
    <t>LODI Sofia</t>
  </si>
  <si>
    <t>DE NARDI Francesca</t>
  </si>
  <si>
    <t>CAMPIONATO INTERREGIONALE SERIE "C1"</t>
  </si>
  <si>
    <t>Ginnastica Rho 1979 (cod. 02-000611)</t>
  </si>
  <si>
    <t>Palazzetto dello Sport S. Pertini - Piazzale dello Sport - CORNAREDO</t>
  </si>
  <si>
    <t xml:space="preserve">Domenica 22 Marzo 2009   </t>
  </si>
  <si>
    <t>CAMPIONATO INTERREGIONALE SERIE "C1" - CORNAREDO 22 Marzo 2009</t>
  </si>
  <si>
    <t>Viale Tiziano 70 - 00196 ROMA</t>
  </si>
  <si>
    <r>
      <t xml:space="preserve">                       </t>
    </r>
    <r>
      <rPr>
        <b/>
        <i/>
        <sz val="14"/>
        <rFont val="Times New Roman"/>
        <family val="1"/>
      </rPr>
      <t>FEDERAZIONE GINNASTICA D'ITALIA</t>
    </r>
  </si>
  <si>
    <t>Ginnastica Rho 1979</t>
  </si>
  <si>
    <t>Orobica Bergamo</t>
  </si>
  <si>
    <t>Virtus Gallarate</t>
  </si>
  <si>
    <t>Ritmica Nervianese</t>
  </si>
  <si>
    <t>Olimpia Senago</t>
  </si>
  <si>
    <t>Ritmica Melzo</t>
  </si>
  <si>
    <t>VECCHIO Aurora</t>
  </si>
  <si>
    <t>0138447</t>
  </si>
  <si>
    <t>BERNASCONI - SCARSELLA</t>
  </si>
  <si>
    <t>246336 - 266040</t>
  </si>
  <si>
    <t>BAJ - BROGGI</t>
  </si>
  <si>
    <t>281206 - 281207</t>
  </si>
  <si>
    <t>BIALLO Daniela</t>
  </si>
  <si>
    <t>ANASTASI - CERIOTTI</t>
  </si>
  <si>
    <t>FILETTI - VICENTINI</t>
  </si>
  <si>
    <t>211371 - 247516</t>
  </si>
  <si>
    <t>180884 - 180883</t>
  </si>
  <si>
    <t>DMITRENCO Ecaterina</t>
  </si>
  <si>
    <t>D</t>
  </si>
  <si>
    <t>Ginnastica Pavese</t>
  </si>
  <si>
    <t>BRIANZA Noemi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</si>
</sst>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0"/>
    </font>
    <font>
      <b/>
      <sz val="9"/>
      <name val="Arial"/>
      <family val="2"/>
    </font>
    <font>
      <sz val="7"/>
      <color indexed="56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  <font>
      <sz val="10"/>
      <color indexed="10"/>
      <name val="Century Gothic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Courier New Baltic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2" fillId="2" borderId="1" xfId="0" applyNumberFormat="1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173" fontId="15" fillId="0" borderId="0" xfId="0" applyNumberFormat="1" applyFont="1" applyAlignment="1">
      <alignment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4" fillId="0" borderId="11" xfId="0" applyFont="1" applyBorder="1" applyAlignment="1">
      <alignment vertical="top"/>
    </xf>
    <xf numFmtId="0" fontId="14" fillId="0" borderId="3" xfId="0" applyFont="1" applyBorder="1" applyAlignment="1">
      <alignment vertical="justify"/>
    </xf>
    <xf numFmtId="173" fontId="19" fillId="0" borderId="12" xfId="0" applyNumberFormat="1" applyFont="1" applyBorder="1" applyAlignment="1">
      <alignment horizontal="center" vertical="center"/>
    </xf>
    <xf numFmtId="173" fontId="19" fillId="0" borderId="13" xfId="0" applyNumberFormat="1" applyFont="1" applyBorder="1" applyAlignment="1">
      <alignment horizontal="center" vertical="center"/>
    </xf>
    <xf numFmtId="173" fontId="19" fillId="0" borderId="14" xfId="0" applyNumberFormat="1" applyFont="1" applyBorder="1" applyAlignment="1">
      <alignment horizontal="center" vertical="center"/>
    </xf>
    <xf numFmtId="173" fontId="19" fillId="0" borderId="15" xfId="0" applyNumberFormat="1" applyFont="1" applyBorder="1" applyAlignment="1">
      <alignment horizontal="center" vertical="center"/>
    </xf>
    <xf numFmtId="173" fontId="19" fillId="0" borderId="16" xfId="0" applyNumberFormat="1" applyFont="1" applyBorder="1" applyAlignment="1">
      <alignment horizontal="center" vertical="center"/>
    </xf>
    <xf numFmtId="173" fontId="19" fillId="0" borderId="17" xfId="0" applyNumberFormat="1" applyFont="1" applyBorder="1" applyAlignment="1">
      <alignment horizontal="center" vertical="center"/>
    </xf>
    <xf numFmtId="173" fontId="20" fillId="0" borderId="18" xfId="0" applyNumberFormat="1" applyFont="1" applyFill="1" applyBorder="1" applyAlignment="1">
      <alignment horizontal="center" vertical="center"/>
    </xf>
    <xf numFmtId="173" fontId="20" fillId="0" borderId="19" xfId="0" applyNumberFormat="1" applyFont="1" applyFill="1" applyBorder="1" applyAlignment="1">
      <alignment horizontal="center" vertical="center"/>
    </xf>
    <xf numFmtId="173" fontId="20" fillId="0" borderId="20" xfId="0" applyNumberFormat="1" applyFont="1" applyFill="1" applyBorder="1" applyAlignment="1">
      <alignment horizontal="center" vertical="center"/>
    </xf>
    <xf numFmtId="173" fontId="20" fillId="0" borderId="21" xfId="0" applyNumberFormat="1" applyFont="1" applyFill="1" applyBorder="1" applyAlignment="1">
      <alignment horizontal="center" vertical="center"/>
    </xf>
    <xf numFmtId="173" fontId="20" fillId="0" borderId="22" xfId="0" applyNumberFormat="1" applyFont="1" applyFill="1" applyBorder="1" applyAlignment="1">
      <alignment horizontal="center" vertical="center"/>
    </xf>
    <xf numFmtId="173" fontId="20" fillId="0" borderId="23" xfId="0" applyNumberFormat="1" applyFont="1" applyFill="1" applyBorder="1" applyAlignment="1">
      <alignment horizontal="center" vertical="center"/>
    </xf>
    <xf numFmtId="173" fontId="20" fillId="0" borderId="24" xfId="0" applyNumberFormat="1" applyFont="1" applyFill="1" applyBorder="1" applyAlignment="1">
      <alignment horizontal="center" vertical="center"/>
    </xf>
    <xf numFmtId="173" fontId="20" fillId="0" borderId="25" xfId="0" applyNumberFormat="1" applyFont="1" applyFill="1" applyBorder="1" applyAlignment="1">
      <alignment horizontal="center" vertical="center"/>
    </xf>
    <xf numFmtId="173" fontId="21" fillId="0" borderId="26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 quotePrefix="1">
      <alignment horizontal="center"/>
    </xf>
    <xf numFmtId="0" fontId="24" fillId="0" borderId="33" xfId="0" applyFont="1" applyBorder="1" applyAlignment="1">
      <alignment/>
    </xf>
    <xf numFmtId="0" fontId="24" fillId="0" borderId="11" xfId="0" applyFont="1" applyBorder="1" applyAlignment="1" applyProtection="1">
      <alignment/>
      <protection locked="0"/>
    </xf>
    <xf numFmtId="173" fontId="21" fillId="0" borderId="34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quotePrefix="1">
      <alignment horizontal="center"/>
    </xf>
    <xf numFmtId="0" fontId="7" fillId="0" borderId="35" xfId="0" applyFont="1" applyBorder="1" applyAlignment="1">
      <alignment vertical="center"/>
    </xf>
    <xf numFmtId="0" fontId="24" fillId="0" borderId="36" xfId="0" applyFont="1" applyBorder="1" applyAlignment="1" quotePrefix="1">
      <alignment horizontal="center"/>
    </xf>
    <xf numFmtId="0" fontId="7" fillId="0" borderId="8" xfId="0" applyFont="1" applyBorder="1" applyAlignment="1">
      <alignment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0" borderId="37" xfId="0" applyFont="1" applyBorder="1" applyAlignment="1">
      <alignment/>
    </xf>
    <xf numFmtId="0" fontId="24" fillId="0" borderId="32" xfId="0" applyFont="1" applyBorder="1" applyAlignment="1" applyProtection="1">
      <alignment horizontal="center"/>
      <protection locked="0"/>
    </xf>
    <xf numFmtId="0" fontId="7" fillId="0" borderId="38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5" fillId="0" borderId="0" xfId="0" applyFont="1" applyFill="1" applyAlignment="1">
      <alignment/>
    </xf>
    <xf numFmtId="0" fontId="0" fillId="0" borderId="37" xfId="0" applyFill="1" applyBorder="1" applyAlignment="1">
      <alignment/>
    </xf>
    <xf numFmtId="0" fontId="1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85725</xdr:rowOff>
    </xdr:from>
    <xdr:to>
      <xdr:col>14</xdr:col>
      <xdr:colOff>0</xdr:colOff>
      <xdr:row>19</xdr:row>
      <xdr:rowOff>19050</xdr:rowOff>
    </xdr:to>
    <xdr:sp>
      <xdr:nvSpPr>
        <xdr:cNvPr id="6" name="Rectangle 51"/>
        <xdr:cNvSpPr>
          <a:spLocks/>
        </xdr:cNvSpPr>
      </xdr:nvSpPr>
      <xdr:spPr>
        <a:xfrm>
          <a:off x="9953625" y="3457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7" name="Rectangle 52"/>
        <xdr:cNvSpPr>
          <a:spLocks/>
        </xdr:cNvSpPr>
      </xdr:nvSpPr>
      <xdr:spPr>
        <a:xfrm>
          <a:off x="6943725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8" name="Rectangle 53"/>
        <xdr:cNvSpPr>
          <a:spLocks/>
        </xdr:cNvSpPr>
      </xdr:nvSpPr>
      <xdr:spPr>
        <a:xfrm>
          <a:off x="7029450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16</xdr:row>
      <xdr:rowOff>123825</xdr:rowOff>
    </xdr:from>
    <xdr:to>
      <xdr:col>6</xdr:col>
      <xdr:colOff>552450</xdr:colOff>
      <xdr:row>18</xdr:row>
      <xdr:rowOff>19050</xdr:rowOff>
    </xdr:to>
    <xdr:sp>
      <xdr:nvSpPr>
        <xdr:cNvPr id="9" name="TextBox 54"/>
        <xdr:cNvSpPr txBox="1">
          <a:spLocks noChangeArrowheads="1"/>
        </xdr:cNvSpPr>
      </xdr:nvSpPr>
      <xdr:spPr>
        <a:xfrm>
          <a:off x="5991225" y="36861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0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1" name="Picture 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12" name="TextBox 57"/>
        <xdr:cNvSpPr txBox="1">
          <a:spLocks noChangeArrowheads="1"/>
        </xdr:cNvSpPr>
      </xdr:nvSpPr>
      <xdr:spPr>
        <a:xfrm>
          <a:off x="5981700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3" name="Rectangle 58"/>
        <xdr:cNvSpPr>
          <a:spLocks/>
        </xdr:cNvSpPr>
      </xdr:nvSpPr>
      <xdr:spPr>
        <a:xfrm>
          <a:off x="6943725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4" name="Rectangle 59"/>
        <xdr:cNvSpPr>
          <a:spLocks/>
        </xdr:cNvSpPr>
      </xdr:nvSpPr>
      <xdr:spPr>
        <a:xfrm>
          <a:off x="7029450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5" name="Picture 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6" name="Picture 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7" name="Picture 6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25</xdr:row>
      <xdr:rowOff>85725</xdr:rowOff>
    </xdr:from>
    <xdr:to>
      <xdr:col>14</xdr:col>
      <xdr:colOff>0</xdr:colOff>
      <xdr:row>29</xdr:row>
      <xdr:rowOff>19050</xdr:rowOff>
    </xdr:to>
    <xdr:sp>
      <xdr:nvSpPr>
        <xdr:cNvPr id="18" name="Rectangle 63"/>
        <xdr:cNvSpPr>
          <a:spLocks/>
        </xdr:cNvSpPr>
      </xdr:nvSpPr>
      <xdr:spPr>
        <a:xfrm>
          <a:off x="9953625" y="5362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9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20" name="Picture 6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21" name="Rectangle 66"/>
        <xdr:cNvSpPr>
          <a:spLocks/>
        </xdr:cNvSpPr>
      </xdr:nvSpPr>
      <xdr:spPr>
        <a:xfrm>
          <a:off x="6943725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22" name="Rectangle 67"/>
        <xdr:cNvSpPr>
          <a:spLocks/>
        </xdr:cNvSpPr>
      </xdr:nvSpPr>
      <xdr:spPr>
        <a:xfrm>
          <a:off x="7029450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23" name="Picture 6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24" name="Picture 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25" name="Picture 7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26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27" name="Picture 7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28" name="Rectangle 73"/>
        <xdr:cNvSpPr>
          <a:spLocks/>
        </xdr:cNvSpPr>
      </xdr:nvSpPr>
      <xdr:spPr>
        <a:xfrm>
          <a:off x="6943725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29" name="Rectangle 74"/>
        <xdr:cNvSpPr>
          <a:spLocks/>
        </xdr:cNvSpPr>
      </xdr:nvSpPr>
      <xdr:spPr>
        <a:xfrm>
          <a:off x="7029450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30" name="Picture 7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31" name="Picture 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32" name="Picture 7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56</xdr:row>
      <xdr:rowOff>38100</xdr:rowOff>
    </xdr:from>
    <xdr:to>
      <xdr:col>6</xdr:col>
      <xdr:colOff>885825</xdr:colOff>
      <xdr:row>57</xdr:row>
      <xdr:rowOff>152400</xdr:rowOff>
    </xdr:to>
    <xdr:pic>
      <xdr:nvPicPr>
        <xdr:cNvPr id="33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56</xdr:row>
      <xdr:rowOff>38100</xdr:rowOff>
    </xdr:from>
    <xdr:to>
      <xdr:col>6</xdr:col>
      <xdr:colOff>1190625</xdr:colOff>
      <xdr:row>57</xdr:row>
      <xdr:rowOff>152400</xdr:rowOff>
    </xdr:to>
    <xdr:pic>
      <xdr:nvPicPr>
        <xdr:cNvPr id="34" name="Picture 7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35" name="Rectangle 80"/>
        <xdr:cNvSpPr>
          <a:spLocks/>
        </xdr:cNvSpPr>
      </xdr:nvSpPr>
      <xdr:spPr>
        <a:xfrm>
          <a:off x="6943725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36" name="Rectangle 81"/>
        <xdr:cNvSpPr>
          <a:spLocks/>
        </xdr:cNvSpPr>
      </xdr:nvSpPr>
      <xdr:spPr>
        <a:xfrm>
          <a:off x="7029450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38100</xdr:rowOff>
    </xdr:from>
    <xdr:to>
      <xdr:col>6</xdr:col>
      <xdr:colOff>1181100</xdr:colOff>
      <xdr:row>53</xdr:row>
      <xdr:rowOff>152400</xdr:rowOff>
    </xdr:to>
    <xdr:pic>
      <xdr:nvPicPr>
        <xdr:cNvPr id="37" name="Picture 8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04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38100</xdr:rowOff>
    </xdr:from>
    <xdr:to>
      <xdr:col>6</xdr:col>
      <xdr:colOff>1181100</xdr:colOff>
      <xdr:row>55</xdr:row>
      <xdr:rowOff>152400</xdr:rowOff>
    </xdr:to>
    <xdr:pic>
      <xdr:nvPicPr>
        <xdr:cNvPr id="38" name="Picture 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108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39" name="Picture 8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40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41" name="Picture 8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42" name="Rectangle 87"/>
        <xdr:cNvSpPr>
          <a:spLocks/>
        </xdr:cNvSpPr>
      </xdr:nvSpPr>
      <xdr:spPr>
        <a:xfrm>
          <a:off x="6943725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43" name="Rectangle 88"/>
        <xdr:cNvSpPr>
          <a:spLocks/>
        </xdr:cNvSpPr>
      </xdr:nvSpPr>
      <xdr:spPr>
        <a:xfrm>
          <a:off x="7029450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44" name="Picture 8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45" name="Picture 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46" name="Picture 9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47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48" name="Picture 9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49" name="Rectangle 94"/>
        <xdr:cNvSpPr>
          <a:spLocks/>
        </xdr:cNvSpPr>
      </xdr:nvSpPr>
      <xdr:spPr>
        <a:xfrm>
          <a:off x="6943725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50" name="Rectangle 95"/>
        <xdr:cNvSpPr>
          <a:spLocks/>
        </xdr:cNvSpPr>
      </xdr:nvSpPr>
      <xdr:spPr>
        <a:xfrm>
          <a:off x="7029450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51" name="Picture 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52" name="Picture 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53" name="Picture 9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54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55" name="Picture 10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56" name="Rectangle 101"/>
        <xdr:cNvSpPr>
          <a:spLocks/>
        </xdr:cNvSpPr>
      </xdr:nvSpPr>
      <xdr:spPr>
        <a:xfrm>
          <a:off x="6943725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57" name="Rectangle 102"/>
        <xdr:cNvSpPr>
          <a:spLocks/>
        </xdr:cNvSpPr>
      </xdr:nvSpPr>
      <xdr:spPr>
        <a:xfrm>
          <a:off x="7029450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58" name="Picture 1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59" name="Picture 1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60" name="Picture 10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61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62" name="Picture 10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63" name="Rectangle 108"/>
        <xdr:cNvSpPr>
          <a:spLocks/>
        </xdr:cNvSpPr>
      </xdr:nvSpPr>
      <xdr:spPr>
        <a:xfrm>
          <a:off x="6943725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64" name="Rectangle 109"/>
        <xdr:cNvSpPr>
          <a:spLocks/>
        </xdr:cNvSpPr>
      </xdr:nvSpPr>
      <xdr:spPr>
        <a:xfrm>
          <a:off x="7029450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65" name="Picture 1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66" name="Picture 1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67" name="Picture 1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40</xdr:row>
      <xdr:rowOff>0</xdr:rowOff>
    </xdr:from>
    <xdr:to>
      <xdr:col>6</xdr:col>
      <xdr:colOff>885825</xdr:colOff>
      <xdr:row>40</xdr:row>
      <xdr:rowOff>0</xdr:rowOff>
    </xdr:to>
    <xdr:pic>
      <xdr:nvPicPr>
        <xdr:cNvPr id="68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813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0</xdr:rowOff>
    </xdr:from>
    <xdr:to>
      <xdr:col>6</xdr:col>
      <xdr:colOff>1190625</xdr:colOff>
      <xdr:row>40</xdr:row>
      <xdr:rowOff>0</xdr:rowOff>
    </xdr:to>
    <xdr:pic>
      <xdr:nvPicPr>
        <xdr:cNvPr id="69" name="Picture 1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813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0</xdr:rowOff>
    </xdr:from>
    <xdr:to>
      <xdr:col>6</xdr:col>
      <xdr:colOff>1181100</xdr:colOff>
      <xdr:row>40</xdr:row>
      <xdr:rowOff>0</xdr:rowOff>
    </xdr:to>
    <xdr:sp>
      <xdr:nvSpPr>
        <xdr:cNvPr id="70" name="Rectangle 115"/>
        <xdr:cNvSpPr>
          <a:spLocks/>
        </xdr:cNvSpPr>
      </xdr:nvSpPr>
      <xdr:spPr>
        <a:xfrm>
          <a:off x="6943725" y="8134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0</xdr:rowOff>
    </xdr:from>
    <xdr:to>
      <xdr:col>6</xdr:col>
      <xdr:colOff>1104900</xdr:colOff>
      <xdr:row>40</xdr:row>
      <xdr:rowOff>0</xdr:rowOff>
    </xdr:to>
    <xdr:sp>
      <xdr:nvSpPr>
        <xdr:cNvPr id="71" name="Rectangle 116"/>
        <xdr:cNvSpPr>
          <a:spLocks/>
        </xdr:cNvSpPr>
      </xdr:nvSpPr>
      <xdr:spPr>
        <a:xfrm>
          <a:off x="7029450" y="8134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40</xdr:row>
      <xdr:rowOff>0</xdr:rowOff>
    </xdr:from>
    <xdr:to>
      <xdr:col>6</xdr:col>
      <xdr:colOff>1181100</xdr:colOff>
      <xdr:row>40</xdr:row>
      <xdr:rowOff>0</xdr:rowOff>
    </xdr:to>
    <xdr:pic>
      <xdr:nvPicPr>
        <xdr:cNvPr id="72" name="Picture 1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813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40</xdr:row>
      <xdr:rowOff>0</xdr:rowOff>
    </xdr:from>
    <xdr:to>
      <xdr:col>6</xdr:col>
      <xdr:colOff>1181100</xdr:colOff>
      <xdr:row>40</xdr:row>
      <xdr:rowOff>0</xdr:rowOff>
    </xdr:to>
    <xdr:pic>
      <xdr:nvPicPr>
        <xdr:cNvPr id="73" name="Picture 1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813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40</xdr:row>
      <xdr:rowOff>0</xdr:rowOff>
    </xdr:from>
    <xdr:to>
      <xdr:col>6</xdr:col>
      <xdr:colOff>1181100</xdr:colOff>
      <xdr:row>40</xdr:row>
      <xdr:rowOff>0</xdr:rowOff>
    </xdr:to>
    <xdr:pic>
      <xdr:nvPicPr>
        <xdr:cNvPr id="74" name="Picture 11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813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75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76" name="Picture 1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77" name="Rectangle 122"/>
        <xdr:cNvSpPr>
          <a:spLocks/>
        </xdr:cNvSpPr>
      </xdr:nvSpPr>
      <xdr:spPr>
        <a:xfrm>
          <a:off x="6943725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78" name="Rectangle 123"/>
        <xdr:cNvSpPr>
          <a:spLocks/>
        </xdr:cNvSpPr>
      </xdr:nvSpPr>
      <xdr:spPr>
        <a:xfrm>
          <a:off x="7029450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79" name="Picture 1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80" name="Picture 1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81" name="Picture 12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2</xdr:row>
      <xdr:rowOff>123825</xdr:rowOff>
    </xdr:to>
    <xdr:pic>
      <xdr:nvPicPr>
        <xdr:cNvPr id="82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100</xdr:row>
      <xdr:rowOff>0</xdr:rowOff>
    </xdr:from>
    <xdr:to>
      <xdr:col>6</xdr:col>
      <xdr:colOff>885825</xdr:colOff>
      <xdr:row>100</xdr:row>
      <xdr:rowOff>0</xdr:rowOff>
    </xdr:to>
    <xdr:pic>
      <xdr:nvPicPr>
        <xdr:cNvPr id="83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0</xdr:rowOff>
    </xdr:from>
    <xdr:to>
      <xdr:col>6</xdr:col>
      <xdr:colOff>1190625</xdr:colOff>
      <xdr:row>100</xdr:row>
      <xdr:rowOff>0</xdr:rowOff>
    </xdr:to>
    <xdr:pic>
      <xdr:nvPicPr>
        <xdr:cNvPr id="84" name="Picture 12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0</xdr:rowOff>
    </xdr:from>
    <xdr:to>
      <xdr:col>6</xdr:col>
      <xdr:colOff>1181100</xdr:colOff>
      <xdr:row>100</xdr:row>
      <xdr:rowOff>0</xdr:rowOff>
    </xdr:to>
    <xdr:sp>
      <xdr:nvSpPr>
        <xdr:cNvPr id="85" name="Rectangle 130"/>
        <xdr:cNvSpPr>
          <a:spLocks/>
        </xdr:cNvSpPr>
      </xdr:nvSpPr>
      <xdr:spPr>
        <a:xfrm>
          <a:off x="6943725" y="19564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0</xdr:rowOff>
    </xdr:from>
    <xdr:to>
      <xdr:col>6</xdr:col>
      <xdr:colOff>1104900</xdr:colOff>
      <xdr:row>100</xdr:row>
      <xdr:rowOff>0</xdr:rowOff>
    </xdr:to>
    <xdr:sp>
      <xdr:nvSpPr>
        <xdr:cNvPr id="86" name="Rectangle 131"/>
        <xdr:cNvSpPr>
          <a:spLocks/>
        </xdr:cNvSpPr>
      </xdr:nvSpPr>
      <xdr:spPr>
        <a:xfrm>
          <a:off x="7029450" y="19564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100</xdr:row>
      <xdr:rowOff>0</xdr:rowOff>
    </xdr:from>
    <xdr:to>
      <xdr:col>6</xdr:col>
      <xdr:colOff>1181100</xdr:colOff>
      <xdr:row>100</xdr:row>
      <xdr:rowOff>0</xdr:rowOff>
    </xdr:to>
    <xdr:pic>
      <xdr:nvPicPr>
        <xdr:cNvPr id="87" name="Picture 13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100</xdr:row>
      <xdr:rowOff>0</xdr:rowOff>
    </xdr:from>
    <xdr:to>
      <xdr:col>6</xdr:col>
      <xdr:colOff>1181100</xdr:colOff>
      <xdr:row>100</xdr:row>
      <xdr:rowOff>0</xdr:rowOff>
    </xdr:to>
    <xdr:pic>
      <xdr:nvPicPr>
        <xdr:cNvPr id="88" name="Picture 1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100</xdr:row>
      <xdr:rowOff>0</xdr:rowOff>
    </xdr:from>
    <xdr:to>
      <xdr:col>6</xdr:col>
      <xdr:colOff>1181100</xdr:colOff>
      <xdr:row>100</xdr:row>
      <xdr:rowOff>0</xdr:rowOff>
    </xdr:to>
    <xdr:pic>
      <xdr:nvPicPr>
        <xdr:cNvPr id="89" name="Picture 13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100</xdr:row>
      <xdr:rowOff>0</xdr:rowOff>
    </xdr:from>
    <xdr:to>
      <xdr:col>6</xdr:col>
      <xdr:colOff>885825</xdr:colOff>
      <xdr:row>100</xdr:row>
      <xdr:rowOff>0</xdr:rowOff>
    </xdr:to>
    <xdr:pic>
      <xdr:nvPicPr>
        <xdr:cNvPr id="90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0</xdr:rowOff>
    </xdr:from>
    <xdr:to>
      <xdr:col>6</xdr:col>
      <xdr:colOff>1190625</xdr:colOff>
      <xdr:row>100</xdr:row>
      <xdr:rowOff>0</xdr:rowOff>
    </xdr:to>
    <xdr:pic>
      <xdr:nvPicPr>
        <xdr:cNvPr id="91" name="Picture 13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0</xdr:rowOff>
    </xdr:from>
    <xdr:to>
      <xdr:col>6</xdr:col>
      <xdr:colOff>1181100</xdr:colOff>
      <xdr:row>100</xdr:row>
      <xdr:rowOff>0</xdr:rowOff>
    </xdr:to>
    <xdr:sp>
      <xdr:nvSpPr>
        <xdr:cNvPr id="92" name="Rectangle 137"/>
        <xdr:cNvSpPr>
          <a:spLocks/>
        </xdr:cNvSpPr>
      </xdr:nvSpPr>
      <xdr:spPr>
        <a:xfrm>
          <a:off x="6943725" y="19564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0</xdr:rowOff>
    </xdr:from>
    <xdr:to>
      <xdr:col>6</xdr:col>
      <xdr:colOff>1104900</xdr:colOff>
      <xdr:row>100</xdr:row>
      <xdr:rowOff>0</xdr:rowOff>
    </xdr:to>
    <xdr:sp>
      <xdr:nvSpPr>
        <xdr:cNvPr id="93" name="Rectangle 138"/>
        <xdr:cNvSpPr>
          <a:spLocks/>
        </xdr:cNvSpPr>
      </xdr:nvSpPr>
      <xdr:spPr>
        <a:xfrm>
          <a:off x="7029450" y="19564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100</xdr:row>
      <xdr:rowOff>0</xdr:rowOff>
    </xdr:from>
    <xdr:to>
      <xdr:col>6</xdr:col>
      <xdr:colOff>1181100</xdr:colOff>
      <xdr:row>100</xdr:row>
      <xdr:rowOff>0</xdr:rowOff>
    </xdr:to>
    <xdr:pic>
      <xdr:nvPicPr>
        <xdr:cNvPr id="94" name="Picture 1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100</xdr:row>
      <xdr:rowOff>0</xdr:rowOff>
    </xdr:from>
    <xdr:to>
      <xdr:col>6</xdr:col>
      <xdr:colOff>1181100</xdr:colOff>
      <xdr:row>100</xdr:row>
      <xdr:rowOff>0</xdr:rowOff>
    </xdr:to>
    <xdr:pic>
      <xdr:nvPicPr>
        <xdr:cNvPr id="95" name="Picture 1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100</xdr:row>
      <xdr:rowOff>0</xdr:rowOff>
    </xdr:from>
    <xdr:to>
      <xdr:col>6</xdr:col>
      <xdr:colOff>1181100</xdr:colOff>
      <xdr:row>100</xdr:row>
      <xdr:rowOff>0</xdr:rowOff>
    </xdr:to>
    <xdr:pic>
      <xdr:nvPicPr>
        <xdr:cNvPr id="96" name="Picture 14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19564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97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98" name="Picture 14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99" name="Rectangle 144"/>
        <xdr:cNvSpPr>
          <a:spLocks/>
        </xdr:cNvSpPr>
      </xdr:nvSpPr>
      <xdr:spPr>
        <a:xfrm>
          <a:off x="6943725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100" name="Rectangle 145"/>
        <xdr:cNvSpPr>
          <a:spLocks/>
        </xdr:cNvSpPr>
      </xdr:nvSpPr>
      <xdr:spPr>
        <a:xfrm>
          <a:off x="7029450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101" name="Picture 1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102" name="Picture 14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103" name="Picture 14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126</xdr:row>
      <xdr:rowOff>38100</xdr:rowOff>
    </xdr:from>
    <xdr:to>
      <xdr:col>6</xdr:col>
      <xdr:colOff>876300</xdr:colOff>
      <xdr:row>127</xdr:row>
      <xdr:rowOff>152400</xdr:rowOff>
    </xdr:to>
    <xdr:pic>
      <xdr:nvPicPr>
        <xdr:cNvPr id="104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126</xdr:row>
      <xdr:rowOff>38100</xdr:rowOff>
    </xdr:from>
    <xdr:to>
      <xdr:col>6</xdr:col>
      <xdr:colOff>1181100</xdr:colOff>
      <xdr:row>127</xdr:row>
      <xdr:rowOff>152400</xdr:rowOff>
    </xdr:to>
    <xdr:pic>
      <xdr:nvPicPr>
        <xdr:cNvPr id="105" name="Picture 17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106" name="Rectangle 172"/>
        <xdr:cNvSpPr>
          <a:spLocks/>
        </xdr:cNvSpPr>
      </xdr:nvSpPr>
      <xdr:spPr>
        <a:xfrm>
          <a:off x="6943725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107" name="Rectangle 173"/>
        <xdr:cNvSpPr>
          <a:spLocks/>
        </xdr:cNvSpPr>
      </xdr:nvSpPr>
      <xdr:spPr>
        <a:xfrm>
          <a:off x="7029450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47625</xdr:rowOff>
    </xdr:from>
    <xdr:to>
      <xdr:col>6</xdr:col>
      <xdr:colOff>1181100</xdr:colOff>
      <xdr:row>123</xdr:row>
      <xdr:rowOff>161925</xdr:rowOff>
    </xdr:to>
    <xdr:pic>
      <xdr:nvPicPr>
        <xdr:cNvPr id="108" name="Picture 1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23802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47625</xdr:rowOff>
    </xdr:from>
    <xdr:to>
      <xdr:col>6</xdr:col>
      <xdr:colOff>1181100</xdr:colOff>
      <xdr:row>125</xdr:row>
      <xdr:rowOff>161925</xdr:rowOff>
    </xdr:to>
    <xdr:pic>
      <xdr:nvPicPr>
        <xdr:cNvPr id="109" name="Picture 1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24183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110" name="Picture 17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111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112" name="Picture 17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113" name="Rectangle 179"/>
        <xdr:cNvSpPr>
          <a:spLocks/>
        </xdr:cNvSpPr>
      </xdr:nvSpPr>
      <xdr:spPr>
        <a:xfrm>
          <a:off x="6943725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114" name="Rectangle 180"/>
        <xdr:cNvSpPr>
          <a:spLocks/>
        </xdr:cNvSpPr>
      </xdr:nvSpPr>
      <xdr:spPr>
        <a:xfrm>
          <a:off x="7029450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115" name="Picture 18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116" name="Picture 1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117" name="Picture 18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18" name="TextBox 191"/>
        <xdr:cNvSpPr txBox="1">
          <a:spLocks noChangeArrowheads="1"/>
        </xdr:cNvSpPr>
      </xdr:nvSpPr>
      <xdr:spPr>
        <a:xfrm>
          <a:off x="5981700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19" name="TextBox 192"/>
        <xdr:cNvSpPr txBox="1">
          <a:spLocks noChangeArrowheads="1"/>
        </xdr:cNvSpPr>
      </xdr:nvSpPr>
      <xdr:spPr>
        <a:xfrm>
          <a:off x="5981700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20" name="TextBox 193"/>
        <xdr:cNvSpPr txBox="1">
          <a:spLocks noChangeArrowheads="1"/>
        </xdr:cNvSpPr>
      </xdr:nvSpPr>
      <xdr:spPr>
        <a:xfrm>
          <a:off x="5981700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21" name="TextBox 194"/>
        <xdr:cNvSpPr txBox="1">
          <a:spLocks noChangeArrowheads="1"/>
        </xdr:cNvSpPr>
      </xdr:nvSpPr>
      <xdr:spPr>
        <a:xfrm>
          <a:off x="5981700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40</xdr:row>
      <xdr:rowOff>0</xdr:rowOff>
    </xdr:from>
    <xdr:to>
      <xdr:col>6</xdr:col>
      <xdr:colOff>628650</xdr:colOff>
      <xdr:row>40</xdr:row>
      <xdr:rowOff>0</xdr:rowOff>
    </xdr:to>
    <xdr:sp>
      <xdr:nvSpPr>
        <xdr:cNvPr id="122" name="TextBox 195"/>
        <xdr:cNvSpPr txBox="1">
          <a:spLocks noChangeArrowheads="1"/>
        </xdr:cNvSpPr>
      </xdr:nvSpPr>
      <xdr:spPr>
        <a:xfrm>
          <a:off x="5981700" y="813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23" name="TextBox 196"/>
        <xdr:cNvSpPr txBox="1">
          <a:spLocks noChangeArrowheads="1"/>
        </xdr:cNvSpPr>
      </xdr:nvSpPr>
      <xdr:spPr>
        <a:xfrm>
          <a:off x="5981700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100</xdr:row>
      <xdr:rowOff>0</xdr:rowOff>
    </xdr:from>
    <xdr:to>
      <xdr:col>6</xdr:col>
      <xdr:colOff>628650</xdr:colOff>
      <xdr:row>100</xdr:row>
      <xdr:rowOff>0</xdr:rowOff>
    </xdr:to>
    <xdr:sp>
      <xdr:nvSpPr>
        <xdr:cNvPr id="124" name="TextBox 197"/>
        <xdr:cNvSpPr txBox="1">
          <a:spLocks noChangeArrowheads="1"/>
        </xdr:cNvSpPr>
      </xdr:nvSpPr>
      <xdr:spPr>
        <a:xfrm>
          <a:off x="5981700" y="1956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100</xdr:row>
      <xdr:rowOff>0</xdr:rowOff>
    </xdr:from>
    <xdr:to>
      <xdr:col>6</xdr:col>
      <xdr:colOff>628650</xdr:colOff>
      <xdr:row>100</xdr:row>
      <xdr:rowOff>0</xdr:rowOff>
    </xdr:to>
    <xdr:sp>
      <xdr:nvSpPr>
        <xdr:cNvPr id="125" name="TextBox 198"/>
        <xdr:cNvSpPr txBox="1">
          <a:spLocks noChangeArrowheads="1"/>
        </xdr:cNvSpPr>
      </xdr:nvSpPr>
      <xdr:spPr>
        <a:xfrm>
          <a:off x="5981700" y="1956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26" name="TextBox 199"/>
        <xdr:cNvSpPr txBox="1">
          <a:spLocks noChangeArrowheads="1"/>
        </xdr:cNvSpPr>
      </xdr:nvSpPr>
      <xdr:spPr>
        <a:xfrm>
          <a:off x="5981700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160</xdr:row>
      <xdr:rowOff>0</xdr:rowOff>
    </xdr:from>
    <xdr:to>
      <xdr:col>6</xdr:col>
      <xdr:colOff>628650</xdr:colOff>
      <xdr:row>160</xdr:row>
      <xdr:rowOff>0</xdr:rowOff>
    </xdr:to>
    <xdr:sp>
      <xdr:nvSpPr>
        <xdr:cNvPr id="127" name="TextBox 200"/>
        <xdr:cNvSpPr txBox="1">
          <a:spLocks noChangeArrowheads="1"/>
        </xdr:cNvSpPr>
      </xdr:nvSpPr>
      <xdr:spPr>
        <a:xfrm>
          <a:off x="5981700" y="3099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160</xdr:row>
      <xdr:rowOff>0</xdr:rowOff>
    </xdr:from>
    <xdr:to>
      <xdr:col>6</xdr:col>
      <xdr:colOff>628650</xdr:colOff>
      <xdr:row>160</xdr:row>
      <xdr:rowOff>0</xdr:rowOff>
    </xdr:to>
    <xdr:sp>
      <xdr:nvSpPr>
        <xdr:cNvPr id="128" name="TextBox 201"/>
        <xdr:cNvSpPr txBox="1">
          <a:spLocks noChangeArrowheads="1"/>
        </xdr:cNvSpPr>
      </xdr:nvSpPr>
      <xdr:spPr>
        <a:xfrm>
          <a:off x="5981700" y="3099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160</xdr:row>
      <xdr:rowOff>0</xdr:rowOff>
    </xdr:from>
    <xdr:to>
      <xdr:col>6</xdr:col>
      <xdr:colOff>628650</xdr:colOff>
      <xdr:row>160</xdr:row>
      <xdr:rowOff>0</xdr:rowOff>
    </xdr:to>
    <xdr:sp>
      <xdr:nvSpPr>
        <xdr:cNvPr id="129" name="TextBox 202"/>
        <xdr:cNvSpPr txBox="1">
          <a:spLocks noChangeArrowheads="1"/>
        </xdr:cNvSpPr>
      </xdr:nvSpPr>
      <xdr:spPr>
        <a:xfrm>
          <a:off x="5981700" y="3099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126</xdr:row>
      <xdr:rowOff>142875</xdr:rowOff>
    </xdr:from>
    <xdr:to>
      <xdr:col>6</xdr:col>
      <xdr:colOff>638175</xdr:colOff>
      <xdr:row>128</xdr:row>
      <xdr:rowOff>38100</xdr:rowOff>
    </xdr:to>
    <xdr:sp>
      <xdr:nvSpPr>
        <xdr:cNvPr id="130" name="TextBox 203"/>
        <xdr:cNvSpPr txBox="1">
          <a:spLocks noChangeArrowheads="1"/>
        </xdr:cNvSpPr>
      </xdr:nvSpPr>
      <xdr:spPr>
        <a:xfrm>
          <a:off x="5991225" y="24660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131" name="TextBox 204"/>
        <xdr:cNvSpPr txBox="1">
          <a:spLocks noChangeArrowheads="1"/>
        </xdr:cNvSpPr>
      </xdr:nvSpPr>
      <xdr:spPr>
        <a:xfrm>
          <a:off x="5981700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130</xdr:row>
      <xdr:rowOff>0</xdr:rowOff>
    </xdr:from>
    <xdr:to>
      <xdr:col>6</xdr:col>
      <xdr:colOff>628650</xdr:colOff>
      <xdr:row>130</xdr:row>
      <xdr:rowOff>0</xdr:rowOff>
    </xdr:to>
    <xdr:sp>
      <xdr:nvSpPr>
        <xdr:cNvPr id="132" name="TextBox 205"/>
        <xdr:cNvSpPr txBox="1">
          <a:spLocks noChangeArrowheads="1"/>
        </xdr:cNvSpPr>
      </xdr:nvSpPr>
      <xdr:spPr>
        <a:xfrm>
          <a:off x="5981700" y="2527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133" name="TextBox 206"/>
        <xdr:cNvSpPr txBox="1">
          <a:spLocks noChangeArrowheads="1"/>
        </xdr:cNvSpPr>
      </xdr:nvSpPr>
      <xdr:spPr>
        <a:xfrm>
          <a:off x="5981700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134" name="TextBox 207"/>
        <xdr:cNvSpPr txBox="1">
          <a:spLocks noChangeArrowheads="1"/>
        </xdr:cNvSpPr>
      </xdr:nvSpPr>
      <xdr:spPr>
        <a:xfrm>
          <a:off x="5981700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56</xdr:row>
      <xdr:rowOff>123825</xdr:rowOff>
    </xdr:from>
    <xdr:to>
      <xdr:col>6</xdr:col>
      <xdr:colOff>628650</xdr:colOff>
      <xdr:row>58</xdr:row>
      <xdr:rowOff>19050</xdr:rowOff>
    </xdr:to>
    <xdr:sp>
      <xdr:nvSpPr>
        <xdr:cNvPr id="135" name="TextBox 208"/>
        <xdr:cNvSpPr txBox="1">
          <a:spLocks noChangeArrowheads="1"/>
        </xdr:cNvSpPr>
      </xdr:nvSpPr>
      <xdr:spPr>
        <a:xfrm>
          <a:off x="5981700" y="113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22</xdr:row>
      <xdr:rowOff>152400</xdr:rowOff>
    </xdr:from>
    <xdr:to>
      <xdr:col>6</xdr:col>
      <xdr:colOff>628650</xdr:colOff>
      <xdr:row>24</xdr:row>
      <xdr:rowOff>47625</xdr:rowOff>
    </xdr:to>
    <xdr:sp>
      <xdr:nvSpPr>
        <xdr:cNvPr id="136" name="TextBox 209"/>
        <xdr:cNvSpPr txBox="1">
          <a:spLocks noChangeArrowheads="1"/>
        </xdr:cNvSpPr>
      </xdr:nvSpPr>
      <xdr:spPr>
        <a:xfrm>
          <a:off x="5981700" y="485775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68</xdr:row>
      <xdr:rowOff>142875</xdr:rowOff>
    </xdr:from>
    <xdr:to>
      <xdr:col>6</xdr:col>
      <xdr:colOff>628650</xdr:colOff>
      <xdr:row>70</xdr:row>
      <xdr:rowOff>38100</xdr:rowOff>
    </xdr:to>
    <xdr:sp>
      <xdr:nvSpPr>
        <xdr:cNvPr id="137" name="TextBox 210"/>
        <xdr:cNvSpPr txBox="1">
          <a:spLocks noChangeArrowheads="1"/>
        </xdr:cNvSpPr>
      </xdr:nvSpPr>
      <xdr:spPr>
        <a:xfrm>
          <a:off x="5981700" y="13611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146</xdr:row>
      <xdr:rowOff>38100</xdr:rowOff>
    </xdr:from>
    <xdr:to>
      <xdr:col>6</xdr:col>
      <xdr:colOff>885825</xdr:colOff>
      <xdr:row>147</xdr:row>
      <xdr:rowOff>152400</xdr:rowOff>
    </xdr:to>
    <xdr:pic>
      <xdr:nvPicPr>
        <xdr:cNvPr id="138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146</xdr:row>
      <xdr:rowOff>38100</xdr:rowOff>
    </xdr:from>
    <xdr:to>
      <xdr:col>6</xdr:col>
      <xdr:colOff>1190625</xdr:colOff>
      <xdr:row>147</xdr:row>
      <xdr:rowOff>152400</xdr:rowOff>
    </xdr:to>
    <xdr:pic>
      <xdr:nvPicPr>
        <xdr:cNvPr id="139" name="Picture 2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140</xdr:row>
      <xdr:rowOff>38100</xdr:rowOff>
    </xdr:from>
    <xdr:to>
      <xdr:col>6</xdr:col>
      <xdr:colOff>1181100</xdr:colOff>
      <xdr:row>141</xdr:row>
      <xdr:rowOff>133350</xdr:rowOff>
    </xdr:to>
    <xdr:sp>
      <xdr:nvSpPr>
        <xdr:cNvPr id="140" name="Rectangle 213"/>
        <xdr:cNvSpPr>
          <a:spLocks/>
        </xdr:cNvSpPr>
      </xdr:nvSpPr>
      <xdr:spPr>
        <a:xfrm>
          <a:off x="6943725" y="2722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140</xdr:row>
      <xdr:rowOff>104775</xdr:rowOff>
    </xdr:from>
    <xdr:to>
      <xdr:col>6</xdr:col>
      <xdr:colOff>1104900</xdr:colOff>
      <xdr:row>141</xdr:row>
      <xdr:rowOff>57150</xdr:rowOff>
    </xdr:to>
    <xdr:sp>
      <xdr:nvSpPr>
        <xdr:cNvPr id="141" name="Rectangle 214"/>
        <xdr:cNvSpPr>
          <a:spLocks/>
        </xdr:cNvSpPr>
      </xdr:nvSpPr>
      <xdr:spPr>
        <a:xfrm>
          <a:off x="7029450" y="2728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142</xdr:row>
      <xdr:rowOff>38100</xdr:rowOff>
    </xdr:from>
    <xdr:to>
      <xdr:col>6</xdr:col>
      <xdr:colOff>1181100</xdr:colOff>
      <xdr:row>143</xdr:row>
      <xdr:rowOff>152400</xdr:rowOff>
    </xdr:to>
    <xdr:pic>
      <xdr:nvPicPr>
        <xdr:cNvPr id="142" name="Picture 2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2760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144</xdr:row>
      <xdr:rowOff>38100</xdr:rowOff>
    </xdr:from>
    <xdr:to>
      <xdr:col>6</xdr:col>
      <xdr:colOff>1181100</xdr:colOff>
      <xdr:row>145</xdr:row>
      <xdr:rowOff>152400</xdr:rowOff>
    </xdr:to>
    <xdr:pic>
      <xdr:nvPicPr>
        <xdr:cNvPr id="143" name="Picture 2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2798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148</xdr:row>
      <xdr:rowOff>38100</xdr:rowOff>
    </xdr:from>
    <xdr:to>
      <xdr:col>6</xdr:col>
      <xdr:colOff>1181100</xdr:colOff>
      <xdr:row>149</xdr:row>
      <xdr:rowOff>152400</xdr:rowOff>
    </xdr:to>
    <xdr:pic>
      <xdr:nvPicPr>
        <xdr:cNvPr id="144" name="Picture 21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2874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146</xdr:row>
      <xdr:rowOff>123825</xdr:rowOff>
    </xdr:from>
    <xdr:to>
      <xdr:col>6</xdr:col>
      <xdr:colOff>628650</xdr:colOff>
      <xdr:row>148</xdr:row>
      <xdr:rowOff>19050</xdr:rowOff>
    </xdr:to>
    <xdr:sp>
      <xdr:nvSpPr>
        <xdr:cNvPr id="145" name="TextBox 218"/>
        <xdr:cNvSpPr txBox="1">
          <a:spLocks noChangeArrowheads="1"/>
        </xdr:cNvSpPr>
      </xdr:nvSpPr>
      <xdr:spPr>
        <a:xfrm>
          <a:off x="5981700" y="2845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156</xdr:row>
      <xdr:rowOff>38100</xdr:rowOff>
    </xdr:from>
    <xdr:to>
      <xdr:col>6</xdr:col>
      <xdr:colOff>885825</xdr:colOff>
      <xdr:row>157</xdr:row>
      <xdr:rowOff>152400</xdr:rowOff>
    </xdr:to>
    <xdr:pic>
      <xdr:nvPicPr>
        <xdr:cNvPr id="146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156</xdr:row>
      <xdr:rowOff>38100</xdr:rowOff>
    </xdr:from>
    <xdr:to>
      <xdr:col>6</xdr:col>
      <xdr:colOff>1190625</xdr:colOff>
      <xdr:row>157</xdr:row>
      <xdr:rowOff>152400</xdr:rowOff>
    </xdr:to>
    <xdr:pic>
      <xdr:nvPicPr>
        <xdr:cNvPr id="147" name="Picture 22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150</xdr:row>
      <xdr:rowOff>38100</xdr:rowOff>
    </xdr:from>
    <xdr:to>
      <xdr:col>6</xdr:col>
      <xdr:colOff>1181100</xdr:colOff>
      <xdr:row>151</xdr:row>
      <xdr:rowOff>133350</xdr:rowOff>
    </xdr:to>
    <xdr:sp>
      <xdr:nvSpPr>
        <xdr:cNvPr id="148" name="Rectangle 221"/>
        <xdr:cNvSpPr>
          <a:spLocks/>
        </xdr:cNvSpPr>
      </xdr:nvSpPr>
      <xdr:spPr>
        <a:xfrm>
          <a:off x="6943725" y="2912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150</xdr:row>
      <xdr:rowOff>104775</xdr:rowOff>
    </xdr:from>
    <xdr:to>
      <xdr:col>6</xdr:col>
      <xdr:colOff>1104900</xdr:colOff>
      <xdr:row>151</xdr:row>
      <xdr:rowOff>57150</xdr:rowOff>
    </xdr:to>
    <xdr:sp>
      <xdr:nvSpPr>
        <xdr:cNvPr id="149" name="Rectangle 222"/>
        <xdr:cNvSpPr>
          <a:spLocks/>
        </xdr:cNvSpPr>
      </xdr:nvSpPr>
      <xdr:spPr>
        <a:xfrm>
          <a:off x="7029450" y="2919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152</xdr:row>
      <xdr:rowOff>38100</xdr:rowOff>
    </xdr:from>
    <xdr:to>
      <xdr:col>6</xdr:col>
      <xdr:colOff>1181100</xdr:colOff>
      <xdr:row>153</xdr:row>
      <xdr:rowOff>152400</xdr:rowOff>
    </xdr:to>
    <xdr:pic>
      <xdr:nvPicPr>
        <xdr:cNvPr id="150" name="Picture 2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2950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154</xdr:row>
      <xdr:rowOff>38100</xdr:rowOff>
    </xdr:from>
    <xdr:to>
      <xdr:col>6</xdr:col>
      <xdr:colOff>1181100</xdr:colOff>
      <xdr:row>155</xdr:row>
      <xdr:rowOff>152400</xdr:rowOff>
    </xdr:to>
    <xdr:pic>
      <xdr:nvPicPr>
        <xdr:cNvPr id="151" name="Picture 2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2988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158</xdr:row>
      <xdr:rowOff>38100</xdr:rowOff>
    </xdr:from>
    <xdr:to>
      <xdr:col>6</xdr:col>
      <xdr:colOff>1190625</xdr:colOff>
      <xdr:row>159</xdr:row>
      <xdr:rowOff>152400</xdr:rowOff>
    </xdr:to>
    <xdr:pic>
      <xdr:nvPicPr>
        <xdr:cNvPr id="152" name="Picture 22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43725" y="3065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156</xdr:row>
      <xdr:rowOff>123825</xdr:rowOff>
    </xdr:from>
    <xdr:to>
      <xdr:col>6</xdr:col>
      <xdr:colOff>628650</xdr:colOff>
      <xdr:row>158</xdr:row>
      <xdr:rowOff>19050</xdr:rowOff>
    </xdr:to>
    <xdr:sp>
      <xdr:nvSpPr>
        <xdr:cNvPr id="153" name="TextBox 226"/>
        <xdr:cNvSpPr txBox="1">
          <a:spLocks noChangeArrowheads="1"/>
        </xdr:cNvSpPr>
      </xdr:nvSpPr>
      <xdr:spPr>
        <a:xfrm>
          <a:off x="5981700" y="3035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150</xdr:row>
      <xdr:rowOff>0</xdr:rowOff>
    </xdr:from>
    <xdr:to>
      <xdr:col>6</xdr:col>
      <xdr:colOff>628650</xdr:colOff>
      <xdr:row>150</xdr:row>
      <xdr:rowOff>0</xdr:rowOff>
    </xdr:to>
    <xdr:sp>
      <xdr:nvSpPr>
        <xdr:cNvPr id="154" name="TextBox 234"/>
        <xdr:cNvSpPr txBox="1">
          <a:spLocks noChangeArrowheads="1"/>
        </xdr:cNvSpPr>
      </xdr:nvSpPr>
      <xdr:spPr>
        <a:xfrm>
          <a:off x="5981700" y="2908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150</xdr:row>
      <xdr:rowOff>0</xdr:rowOff>
    </xdr:from>
    <xdr:to>
      <xdr:col>6</xdr:col>
      <xdr:colOff>628650</xdr:colOff>
      <xdr:row>150</xdr:row>
      <xdr:rowOff>0</xdr:rowOff>
    </xdr:to>
    <xdr:sp>
      <xdr:nvSpPr>
        <xdr:cNvPr id="155" name="TextBox 242"/>
        <xdr:cNvSpPr txBox="1">
          <a:spLocks noChangeArrowheads="1"/>
        </xdr:cNvSpPr>
      </xdr:nvSpPr>
      <xdr:spPr>
        <a:xfrm>
          <a:off x="5981700" y="2908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166</xdr:row>
      <xdr:rowOff>38100</xdr:rowOff>
    </xdr:from>
    <xdr:to>
      <xdr:col>6</xdr:col>
      <xdr:colOff>885825</xdr:colOff>
      <xdr:row>167</xdr:row>
      <xdr:rowOff>152400</xdr:rowOff>
    </xdr:to>
    <xdr:pic>
      <xdr:nvPicPr>
        <xdr:cNvPr id="156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166</xdr:row>
      <xdr:rowOff>38100</xdr:rowOff>
    </xdr:from>
    <xdr:to>
      <xdr:col>6</xdr:col>
      <xdr:colOff>1190625</xdr:colOff>
      <xdr:row>167</xdr:row>
      <xdr:rowOff>152400</xdr:rowOff>
    </xdr:to>
    <xdr:pic>
      <xdr:nvPicPr>
        <xdr:cNvPr id="157" name="Picture 24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160</xdr:row>
      <xdr:rowOff>38100</xdr:rowOff>
    </xdr:from>
    <xdr:to>
      <xdr:col>6</xdr:col>
      <xdr:colOff>1181100</xdr:colOff>
      <xdr:row>161</xdr:row>
      <xdr:rowOff>133350</xdr:rowOff>
    </xdr:to>
    <xdr:sp>
      <xdr:nvSpPr>
        <xdr:cNvPr id="158" name="Rectangle 245"/>
        <xdr:cNvSpPr>
          <a:spLocks/>
        </xdr:cNvSpPr>
      </xdr:nvSpPr>
      <xdr:spPr>
        <a:xfrm>
          <a:off x="6943725" y="3103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160</xdr:row>
      <xdr:rowOff>104775</xdr:rowOff>
    </xdr:from>
    <xdr:to>
      <xdr:col>6</xdr:col>
      <xdr:colOff>1104900</xdr:colOff>
      <xdr:row>161</xdr:row>
      <xdr:rowOff>57150</xdr:rowOff>
    </xdr:to>
    <xdr:sp>
      <xdr:nvSpPr>
        <xdr:cNvPr id="159" name="Rectangle 246"/>
        <xdr:cNvSpPr>
          <a:spLocks/>
        </xdr:cNvSpPr>
      </xdr:nvSpPr>
      <xdr:spPr>
        <a:xfrm>
          <a:off x="7029450" y="3109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162</xdr:row>
      <xdr:rowOff>38100</xdr:rowOff>
    </xdr:from>
    <xdr:to>
      <xdr:col>6</xdr:col>
      <xdr:colOff>1181100</xdr:colOff>
      <xdr:row>163</xdr:row>
      <xdr:rowOff>152400</xdr:rowOff>
    </xdr:to>
    <xdr:pic>
      <xdr:nvPicPr>
        <xdr:cNvPr id="160" name="Picture 24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34200" y="3141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164</xdr:row>
      <xdr:rowOff>38100</xdr:rowOff>
    </xdr:from>
    <xdr:to>
      <xdr:col>6</xdr:col>
      <xdr:colOff>1181100</xdr:colOff>
      <xdr:row>165</xdr:row>
      <xdr:rowOff>152400</xdr:rowOff>
    </xdr:to>
    <xdr:pic>
      <xdr:nvPicPr>
        <xdr:cNvPr id="161" name="Picture 2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34200" y="3179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168</xdr:row>
      <xdr:rowOff>38100</xdr:rowOff>
    </xdr:from>
    <xdr:to>
      <xdr:col>6</xdr:col>
      <xdr:colOff>1181100</xdr:colOff>
      <xdr:row>169</xdr:row>
      <xdr:rowOff>152400</xdr:rowOff>
    </xdr:to>
    <xdr:pic>
      <xdr:nvPicPr>
        <xdr:cNvPr id="162" name="Picture 2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934200" y="3255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166</xdr:row>
      <xdr:rowOff>123825</xdr:rowOff>
    </xdr:from>
    <xdr:to>
      <xdr:col>6</xdr:col>
      <xdr:colOff>628650</xdr:colOff>
      <xdr:row>168</xdr:row>
      <xdr:rowOff>19050</xdr:rowOff>
    </xdr:to>
    <xdr:sp>
      <xdr:nvSpPr>
        <xdr:cNvPr id="163" name="TextBox 250"/>
        <xdr:cNvSpPr txBox="1">
          <a:spLocks noChangeArrowheads="1"/>
        </xdr:cNvSpPr>
      </xdr:nvSpPr>
      <xdr:spPr>
        <a:xfrm>
          <a:off x="5981700" y="3226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170</xdr:row>
      <xdr:rowOff>0</xdr:rowOff>
    </xdr:from>
    <xdr:to>
      <xdr:col>6</xdr:col>
      <xdr:colOff>628650</xdr:colOff>
      <xdr:row>170</xdr:row>
      <xdr:rowOff>0</xdr:rowOff>
    </xdr:to>
    <xdr:sp>
      <xdr:nvSpPr>
        <xdr:cNvPr id="164" name="TextBox 258"/>
        <xdr:cNvSpPr txBox="1">
          <a:spLocks noChangeArrowheads="1"/>
        </xdr:cNvSpPr>
      </xdr:nvSpPr>
      <xdr:spPr>
        <a:xfrm>
          <a:off x="5981700" y="3289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170"/>
  <sheetViews>
    <sheetView tabSelected="1" zoomScale="80" zoomScaleNormal="80" workbookViewId="0" topLeftCell="A1">
      <selection activeCell="A1" sqref="A1"/>
    </sheetView>
  </sheetViews>
  <sheetFormatPr defaultColWidth="9.140625" defaultRowHeight="13.5" outlineLevelCol="1"/>
  <cols>
    <col min="2" max="2" width="28.00390625" style="0" customWidth="1"/>
    <col min="3" max="3" width="9.7109375" style="0" customWidth="1"/>
    <col min="4" max="4" width="10.28125" style="0" customWidth="1"/>
    <col min="5" max="5" width="22.57421875" style="0" customWidth="1"/>
    <col min="6" max="6" width="11.00390625" style="0" customWidth="1"/>
    <col min="7" max="7" width="18.00390625" style="0" customWidth="1"/>
    <col min="8" max="9" width="8.00390625" style="0" hidden="1" customWidth="1" outlineLevel="1"/>
    <col min="10" max="10" width="8.00390625" style="0" customWidth="1" collapsed="1"/>
    <col min="11" max="13" width="8.00390625" style="0" customWidth="1"/>
    <col min="14" max="14" width="8.57421875" style="0" customWidth="1"/>
  </cols>
  <sheetData>
    <row r="1" spans="1:14" ht="43.5" customHeight="1">
      <c r="A1" s="74"/>
      <c r="B1" s="75" t="s">
        <v>136</v>
      </c>
      <c r="C1" s="74"/>
      <c r="D1" s="74"/>
      <c r="E1" s="74"/>
      <c r="F1" s="74"/>
      <c r="G1" s="76" t="s">
        <v>135</v>
      </c>
      <c r="H1" s="74"/>
      <c r="I1" s="74"/>
      <c r="J1" s="74"/>
      <c r="K1" s="74"/>
      <c r="L1" s="74"/>
      <c r="M1" s="74"/>
      <c r="N1" s="3"/>
    </row>
    <row r="2" spans="3:14" s="3" customFormat="1" ht="12.75" customHeight="1">
      <c r="C2" s="15" t="s">
        <v>8</v>
      </c>
      <c r="D2" s="9"/>
      <c r="E2" s="17" t="s">
        <v>130</v>
      </c>
      <c r="F2" s="17"/>
      <c r="H2" s="17"/>
      <c r="I2" s="17"/>
      <c r="J2" s="17"/>
      <c r="K2" s="17"/>
      <c r="L2" s="17"/>
      <c r="M2" s="17"/>
      <c r="N2" s="17"/>
    </row>
    <row r="3" spans="3:14" s="3" customFormat="1" ht="12.75" customHeight="1">
      <c r="C3" s="15" t="s">
        <v>0</v>
      </c>
      <c r="D3" s="9"/>
      <c r="E3" s="10" t="s">
        <v>131</v>
      </c>
      <c r="F3" s="10"/>
      <c r="K3" s="10"/>
      <c r="L3" s="8"/>
      <c r="M3" s="8"/>
      <c r="N3" s="12"/>
    </row>
    <row r="4" spans="3:14" s="8" customFormat="1" ht="12.75" customHeight="1">
      <c r="C4" s="15" t="s">
        <v>2</v>
      </c>
      <c r="D4" s="9"/>
      <c r="E4" s="10" t="s">
        <v>132</v>
      </c>
      <c r="F4" s="10"/>
      <c r="K4" s="10"/>
      <c r="N4" s="12"/>
    </row>
    <row r="5" spans="3:14" s="8" customFormat="1" ht="12.75" customHeight="1">
      <c r="C5" s="26" t="s">
        <v>3</v>
      </c>
      <c r="D5" s="9"/>
      <c r="E5" s="11" t="s">
        <v>133</v>
      </c>
      <c r="F5" s="10"/>
      <c r="H5" s="11"/>
      <c r="K5" s="10"/>
      <c r="N5" s="12"/>
    </row>
    <row r="6" spans="3:14" s="8" customFormat="1" ht="12.75" customHeight="1">
      <c r="C6" s="26" t="s">
        <v>4</v>
      </c>
      <c r="D6" s="9"/>
      <c r="E6" s="11" t="s">
        <v>24</v>
      </c>
      <c r="F6" s="10"/>
      <c r="H6" s="11"/>
      <c r="K6" s="10"/>
      <c r="N6" s="12"/>
    </row>
    <row r="7" spans="1:14" s="3" customFormat="1" ht="9" customHeight="1">
      <c r="A7" s="5"/>
      <c r="B7" s="4"/>
      <c r="C7" s="5"/>
      <c r="D7" s="7"/>
      <c r="E7" s="2"/>
      <c r="F7" s="2"/>
      <c r="G7" s="2"/>
      <c r="H7" s="2"/>
      <c r="K7" s="6"/>
      <c r="L7" s="6"/>
      <c r="M7" s="6"/>
      <c r="N7" s="13"/>
    </row>
    <row r="8" spans="1:14" s="1" customFormat="1" ht="45.75" customHeight="1" thickBot="1">
      <c r="A8" s="82" t="s">
        <v>134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16"/>
    </row>
    <row r="9" spans="1:14" ht="23.25" customHeight="1" thickBot="1" thickTop="1">
      <c r="A9" s="49" t="s">
        <v>17</v>
      </c>
      <c r="B9" s="50" t="s">
        <v>18</v>
      </c>
      <c r="C9" s="50" t="s">
        <v>19</v>
      </c>
      <c r="D9" s="50" t="s">
        <v>20</v>
      </c>
      <c r="E9" s="50" t="s">
        <v>21</v>
      </c>
      <c r="F9" s="50" t="s">
        <v>22</v>
      </c>
      <c r="G9" s="50" t="s">
        <v>9</v>
      </c>
      <c r="H9" s="50" t="s">
        <v>10</v>
      </c>
      <c r="I9" s="50" t="s">
        <v>11</v>
      </c>
      <c r="J9" s="50" t="s">
        <v>155</v>
      </c>
      <c r="K9" s="50" t="s">
        <v>5</v>
      </c>
      <c r="L9" s="50" t="s">
        <v>1</v>
      </c>
      <c r="M9" s="51" t="s">
        <v>6</v>
      </c>
      <c r="N9" s="52" t="s">
        <v>23</v>
      </c>
    </row>
    <row r="10" spans="1:14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3"/>
    </row>
    <row r="11" spans="1:16" ht="15" customHeight="1" thickBot="1">
      <c r="A11" s="25">
        <v>1</v>
      </c>
      <c r="B11" s="19" t="s">
        <v>34</v>
      </c>
      <c r="C11" s="55" t="s">
        <v>35</v>
      </c>
      <c r="D11" s="18">
        <f>N11+N17+N13+N15+N19</f>
        <v>55.675000000000004</v>
      </c>
      <c r="E11" s="27" t="s">
        <v>124</v>
      </c>
      <c r="F11" s="58" t="s">
        <v>126</v>
      </c>
      <c r="G11" s="20" t="s">
        <v>16</v>
      </c>
      <c r="H11" s="34">
        <v>2.8</v>
      </c>
      <c r="I11" s="35">
        <v>5.1</v>
      </c>
      <c r="J11" s="35">
        <f>H11+I11</f>
        <v>7.8999999999999995</v>
      </c>
      <c r="K11" s="36">
        <v>1.8</v>
      </c>
      <c r="L11" s="36">
        <v>1</v>
      </c>
      <c r="M11" s="36"/>
      <c r="N11" s="48">
        <f>IF(H11=0,"0,000",SUM(H11+I11)+(K12-K11)+(L12-L11)-M11)</f>
        <v>15.1</v>
      </c>
      <c r="P11" s="70"/>
    </row>
    <row r="12" spans="1:16" ht="15" customHeight="1">
      <c r="A12" s="14"/>
      <c r="B12" s="79"/>
      <c r="C12" s="31"/>
      <c r="D12" s="24">
        <f>D11</f>
        <v>55.675000000000004</v>
      </c>
      <c r="E12" s="29" t="s">
        <v>125</v>
      </c>
      <c r="F12" s="57">
        <v>252434</v>
      </c>
      <c r="G12" s="32"/>
      <c r="H12" s="40">
        <v>4</v>
      </c>
      <c r="I12" s="41">
        <v>6</v>
      </c>
      <c r="J12" s="41">
        <v>10</v>
      </c>
      <c r="K12" s="42">
        <v>5</v>
      </c>
      <c r="L12" s="42">
        <v>5</v>
      </c>
      <c r="M12" s="42" t="s">
        <v>7</v>
      </c>
      <c r="N12" s="43">
        <v>20</v>
      </c>
      <c r="P12" s="70"/>
    </row>
    <row r="13" spans="1:16" ht="15" customHeight="1">
      <c r="A13" s="14"/>
      <c r="B13" s="70"/>
      <c r="C13" s="31"/>
      <c r="D13" s="24">
        <f>D11</f>
        <v>55.675000000000004</v>
      </c>
      <c r="E13" s="28" t="s">
        <v>127</v>
      </c>
      <c r="F13" s="59">
        <v>162189</v>
      </c>
      <c r="G13" s="22" t="s">
        <v>14</v>
      </c>
      <c r="H13" s="37">
        <v>2</v>
      </c>
      <c r="I13" s="38">
        <v>4.05</v>
      </c>
      <c r="J13" s="38">
        <f>H13+I13</f>
        <v>6.05</v>
      </c>
      <c r="K13" s="39">
        <v>1.5</v>
      </c>
      <c r="L13" s="39">
        <v>1.1</v>
      </c>
      <c r="M13" s="39"/>
      <c r="N13" s="62">
        <f>IF(H13=0,"0,000",SUM(H13+I13)+(K14-K13)+(L14-L13)-M13)</f>
        <v>13.450000000000001</v>
      </c>
      <c r="P13" s="70"/>
    </row>
    <row r="14" spans="1:16" ht="15" customHeight="1">
      <c r="A14" s="14"/>
      <c r="C14" s="31"/>
      <c r="D14" s="24">
        <f>D11</f>
        <v>55.675000000000004</v>
      </c>
      <c r="E14" s="29"/>
      <c r="F14" s="56"/>
      <c r="G14" s="21"/>
      <c r="H14" s="40">
        <v>4</v>
      </c>
      <c r="I14" s="41">
        <v>6</v>
      </c>
      <c r="J14" s="41">
        <v>10</v>
      </c>
      <c r="K14" s="42">
        <v>5</v>
      </c>
      <c r="L14" s="42">
        <v>5</v>
      </c>
      <c r="M14" s="42" t="s">
        <v>7</v>
      </c>
      <c r="N14" s="43">
        <v>20</v>
      </c>
      <c r="P14" s="70"/>
    </row>
    <row r="15" spans="1:16" ht="15" customHeight="1">
      <c r="A15" s="14"/>
      <c r="C15" s="31"/>
      <c r="D15" s="24">
        <f>D11</f>
        <v>55.675000000000004</v>
      </c>
      <c r="E15" s="28" t="s">
        <v>128</v>
      </c>
      <c r="F15" s="59">
        <v>184123</v>
      </c>
      <c r="G15" s="22" t="s">
        <v>13</v>
      </c>
      <c r="H15" s="37">
        <v>3.1</v>
      </c>
      <c r="I15" s="38">
        <v>2.6</v>
      </c>
      <c r="J15" s="38">
        <f>H15+I15</f>
        <v>5.7</v>
      </c>
      <c r="K15" s="39">
        <v>1.65</v>
      </c>
      <c r="L15" s="39">
        <v>0.95</v>
      </c>
      <c r="M15" s="39"/>
      <c r="N15" s="62">
        <f>IF(H15=0,"0,000",SUM(H15+I15)+(K16-K15)+(L16-L15)-M15)</f>
        <v>13.100000000000001</v>
      </c>
      <c r="P15" s="70"/>
    </row>
    <row r="16" spans="1:16" ht="15" customHeight="1">
      <c r="A16" s="14"/>
      <c r="C16" s="31"/>
      <c r="D16" s="24">
        <f>D11</f>
        <v>55.675000000000004</v>
      </c>
      <c r="E16" s="29"/>
      <c r="F16" s="61"/>
      <c r="G16" s="21"/>
      <c r="H16" s="40">
        <v>4</v>
      </c>
      <c r="I16" s="41">
        <v>6</v>
      </c>
      <c r="J16" s="41">
        <v>10</v>
      </c>
      <c r="K16" s="42">
        <v>5</v>
      </c>
      <c r="L16" s="42">
        <v>5</v>
      </c>
      <c r="M16" s="42" t="s">
        <v>7</v>
      </c>
      <c r="N16" s="43">
        <v>20</v>
      </c>
      <c r="P16" s="70"/>
    </row>
    <row r="17" spans="1:16" ht="15" customHeight="1">
      <c r="A17" s="14"/>
      <c r="C17" s="31"/>
      <c r="D17" s="24">
        <f>D11</f>
        <v>55.675000000000004</v>
      </c>
      <c r="E17" s="28"/>
      <c r="F17" s="59"/>
      <c r="G17" s="22" t="s">
        <v>15</v>
      </c>
      <c r="H17" s="37"/>
      <c r="I17" s="38"/>
      <c r="J17" s="38">
        <f>H17+I17</f>
        <v>0</v>
      </c>
      <c r="K17" s="39"/>
      <c r="L17" s="39"/>
      <c r="M17" s="39"/>
      <c r="N17" s="62" t="str">
        <f>IF(H17=0,"0,000",SUM(H17+I17)+(K18-K17)+(L18-L17)-M17)</f>
        <v>0,000</v>
      </c>
      <c r="P17" s="70"/>
    </row>
    <row r="18" spans="1:16" ht="15" customHeight="1">
      <c r="A18" s="14"/>
      <c r="C18" s="31"/>
      <c r="D18" s="24">
        <f>D11</f>
        <v>55.675000000000004</v>
      </c>
      <c r="E18" s="29"/>
      <c r="F18" s="56"/>
      <c r="G18" s="33"/>
      <c r="H18" s="40">
        <v>4</v>
      </c>
      <c r="I18" s="41">
        <v>6</v>
      </c>
      <c r="J18" s="41">
        <v>10</v>
      </c>
      <c r="K18" s="42">
        <v>5</v>
      </c>
      <c r="L18" s="42">
        <v>5</v>
      </c>
      <c r="M18" s="42" t="s">
        <v>7</v>
      </c>
      <c r="N18" s="43">
        <v>20</v>
      </c>
      <c r="P18" s="70"/>
    </row>
    <row r="19" spans="1:16" ht="15" customHeight="1">
      <c r="A19" s="14"/>
      <c r="C19" s="31"/>
      <c r="D19" s="24">
        <f>D11</f>
        <v>55.675000000000004</v>
      </c>
      <c r="E19" s="28" t="s">
        <v>128</v>
      </c>
      <c r="F19" s="59">
        <v>184123</v>
      </c>
      <c r="G19" s="22" t="s">
        <v>12</v>
      </c>
      <c r="H19" s="37">
        <v>3.5</v>
      </c>
      <c r="I19" s="38">
        <v>2.95</v>
      </c>
      <c r="J19" s="38">
        <f>H19+I19</f>
        <v>6.45</v>
      </c>
      <c r="K19" s="39">
        <v>1.575</v>
      </c>
      <c r="L19" s="39">
        <v>0.85</v>
      </c>
      <c r="M19" s="39"/>
      <c r="N19" s="62">
        <f>IF(H19=0,"0,000",SUM(H19+I19)+(K20-K19)+(L20-L19)-M19)</f>
        <v>14.025</v>
      </c>
      <c r="P19" s="70"/>
    </row>
    <row r="20" spans="1:16" ht="15" customHeight="1" thickBot="1">
      <c r="A20" s="14"/>
      <c r="C20" s="31"/>
      <c r="D20" s="24">
        <f>D11</f>
        <v>55.675000000000004</v>
      </c>
      <c r="E20" s="30"/>
      <c r="F20" s="60"/>
      <c r="G20" s="23"/>
      <c r="H20" s="44">
        <v>4</v>
      </c>
      <c r="I20" s="45">
        <v>6</v>
      </c>
      <c r="J20" s="45">
        <v>10</v>
      </c>
      <c r="K20" s="46">
        <v>5</v>
      </c>
      <c r="L20" s="46">
        <v>5</v>
      </c>
      <c r="M20" s="46" t="s">
        <v>7</v>
      </c>
      <c r="N20" s="47">
        <v>20</v>
      </c>
      <c r="P20" s="70"/>
    </row>
    <row r="21" spans="1:16" ht="15" customHeight="1" thickBot="1">
      <c r="A21" s="25">
        <v>2</v>
      </c>
      <c r="B21" s="19" t="s">
        <v>137</v>
      </c>
      <c r="C21" s="55" t="s">
        <v>33</v>
      </c>
      <c r="D21" s="18">
        <f>N21+N27+N23+N25+N29</f>
        <v>52.824999999999996</v>
      </c>
      <c r="E21" s="27" t="s">
        <v>87</v>
      </c>
      <c r="F21" s="58" t="s">
        <v>89</v>
      </c>
      <c r="G21" s="20" t="s">
        <v>16</v>
      </c>
      <c r="H21" s="34">
        <v>2.8</v>
      </c>
      <c r="I21" s="35">
        <v>5.1</v>
      </c>
      <c r="J21" s="35">
        <f>H21+I21</f>
        <v>7.8999999999999995</v>
      </c>
      <c r="K21" s="36">
        <v>1.5</v>
      </c>
      <c r="L21" s="36">
        <v>1.15</v>
      </c>
      <c r="M21" s="36"/>
      <c r="N21" s="48">
        <f>IF(H21=0,"0,000",SUM(H21+I21)+(K22-K21)+(L22-L21)-M21)</f>
        <v>15.249999999999998</v>
      </c>
      <c r="P21" s="70"/>
    </row>
    <row r="22" spans="1:16" ht="15" customHeight="1">
      <c r="A22" s="14"/>
      <c r="B22" s="77"/>
      <c r="C22" s="31"/>
      <c r="D22" s="24">
        <f>D21</f>
        <v>52.824999999999996</v>
      </c>
      <c r="E22" s="64" t="s">
        <v>88</v>
      </c>
      <c r="F22" s="57">
        <v>219280</v>
      </c>
      <c r="G22" s="32"/>
      <c r="H22" s="40">
        <v>4</v>
      </c>
      <c r="I22" s="41">
        <v>6</v>
      </c>
      <c r="J22" s="41">
        <v>10</v>
      </c>
      <c r="K22" s="42">
        <v>5</v>
      </c>
      <c r="L22" s="42">
        <v>5</v>
      </c>
      <c r="M22" s="42" t="s">
        <v>7</v>
      </c>
      <c r="N22" s="43">
        <v>20</v>
      </c>
      <c r="P22" s="70"/>
    </row>
    <row r="23" spans="1:16" ht="15" customHeight="1">
      <c r="A23" s="14"/>
      <c r="C23" s="31"/>
      <c r="D23" s="24">
        <f>D21</f>
        <v>52.824999999999996</v>
      </c>
      <c r="E23" s="69" t="s">
        <v>90</v>
      </c>
      <c r="F23" s="65">
        <v>180609</v>
      </c>
      <c r="G23" s="22" t="s">
        <v>14</v>
      </c>
      <c r="H23" s="37">
        <v>3</v>
      </c>
      <c r="I23" s="38">
        <v>2.85</v>
      </c>
      <c r="J23" s="38">
        <f>H23+I23</f>
        <v>5.85</v>
      </c>
      <c r="K23" s="39">
        <v>1.375</v>
      </c>
      <c r="L23" s="39">
        <v>1.05</v>
      </c>
      <c r="M23" s="39"/>
      <c r="N23" s="62">
        <f>IF(H23=0,"0,000",SUM(H23+I23)+(K24-K23)+(L24-L23)-M23)</f>
        <v>13.425</v>
      </c>
      <c r="P23" s="70"/>
    </row>
    <row r="24" spans="1:16" ht="15" customHeight="1">
      <c r="A24" s="14"/>
      <c r="C24" s="31"/>
      <c r="D24" s="24">
        <f>D21</f>
        <v>52.824999999999996</v>
      </c>
      <c r="E24" s="29"/>
      <c r="F24" s="56"/>
      <c r="G24" s="21"/>
      <c r="H24" s="40">
        <v>4</v>
      </c>
      <c r="I24" s="41">
        <v>6</v>
      </c>
      <c r="J24" s="41">
        <v>10</v>
      </c>
      <c r="K24" s="42">
        <v>5</v>
      </c>
      <c r="L24" s="42">
        <v>5</v>
      </c>
      <c r="M24" s="42" t="s">
        <v>7</v>
      </c>
      <c r="N24" s="43">
        <v>20</v>
      </c>
      <c r="P24" s="70"/>
    </row>
    <row r="25" spans="1:16" ht="15" customHeight="1">
      <c r="A25" s="14"/>
      <c r="C25" s="31"/>
      <c r="D25" s="24">
        <f>D21</f>
        <v>52.824999999999996</v>
      </c>
      <c r="E25" s="73" t="s">
        <v>149</v>
      </c>
      <c r="F25" s="59">
        <v>271688</v>
      </c>
      <c r="G25" s="22" t="s">
        <v>13</v>
      </c>
      <c r="H25" s="37">
        <v>2.3</v>
      </c>
      <c r="I25" s="38">
        <v>1.75</v>
      </c>
      <c r="J25" s="38">
        <f>H25+I25</f>
        <v>4.05</v>
      </c>
      <c r="K25" s="39">
        <v>1.85</v>
      </c>
      <c r="L25" s="39">
        <v>1.2</v>
      </c>
      <c r="M25" s="39"/>
      <c r="N25" s="62">
        <f>IF(H25=0,"0,000",SUM(H25+I25)+(K26-K25)+(L26-L25)-M25)</f>
        <v>11</v>
      </c>
      <c r="P25" s="70"/>
    </row>
    <row r="26" spans="1:16" ht="15" customHeight="1">
      <c r="A26" s="14"/>
      <c r="C26" s="31"/>
      <c r="D26" s="24">
        <f>D21</f>
        <v>52.824999999999996</v>
      </c>
      <c r="E26" s="64"/>
      <c r="F26" s="61"/>
      <c r="G26" s="21"/>
      <c r="H26" s="40">
        <v>4</v>
      </c>
      <c r="I26" s="41">
        <v>6</v>
      </c>
      <c r="J26" s="41">
        <v>10</v>
      </c>
      <c r="K26" s="42">
        <v>5</v>
      </c>
      <c r="L26" s="42">
        <v>5</v>
      </c>
      <c r="M26" s="42" t="s">
        <v>7</v>
      </c>
      <c r="N26" s="43">
        <v>20</v>
      </c>
      <c r="P26" s="70"/>
    </row>
    <row r="27" spans="1:16" ht="15" customHeight="1">
      <c r="A27" s="14"/>
      <c r="C27" s="31"/>
      <c r="D27" s="24">
        <f>D21</f>
        <v>52.824999999999996</v>
      </c>
      <c r="E27" s="28"/>
      <c r="F27" s="59">
        <v>271688</v>
      </c>
      <c r="G27" s="22" t="s">
        <v>15</v>
      </c>
      <c r="H27" s="37"/>
      <c r="I27" s="38"/>
      <c r="J27" s="38">
        <f>H27+I27</f>
        <v>0</v>
      </c>
      <c r="K27" s="39"/>
      <c r="L27" s="39"/>
      <c r="M27" s="39"/>
      <c r="N27" s="62" t="str">
        <f>IF(H27=0,"0,000",SUM(H27+I27)+(K28-K27)+(L28-L27)-M27)</f>
        <v>0,000</v>
      </c>
      <c r="P27" s="70"/>
    </row>
    <row r="28" spans="1:16" ht="15" customHeight="1">
      <c r="A28" s="14"/>
      <c r="C28" s="31"/>
      <c r="D28" s="24">
        <f>D21</f>
        <v>52.824999999999996</v>
      </c>
      <c r="E28" s="64"/>
      <c r="F28" s="57">
        <v>219280</v>
      </c>
      <c r="G28" s="33"/>
      <c r="H28" s="40">
        <v>4</v>
      </c>
      <c r="I28" s="41">
        <v>6</v>
      </c>
      <c r="J28" s="41">
        <v>10</v>
      </c>
      <c r="K28" s="42">
        <v>5</v>
      </c>
      <c r="L28" s="42">
        <v>5</v>
      </c>
      <c r="M28" s="42" t="s">
        <v>7</v>
      </c>
      <c r="N28" s="43">
        <v>20</v>
      </c>
      <c r="P28" s="70"/>
    </row>
    <row r="29" spans="1:16" ht="15" customHeight="1">
      <c r="A29" s="14"/>
      <c r="C29" s="31"/>
      <c r="D29" s="24">
        <f>D21</f>
        <v>52.824999999999996</v>
      </c>
      <c r="E29" s="28" t="s">
        <v>90</v>
      </c>
      <c r="F29" s="59">
        <v>180609</v>
      </c>
      <c r="G29" s="22" t="s">
        <v>12</v>
      </c>
      <c r="H29" s="37">
        <v>2.8</v>
      </c>
      <c r="I29" s="38">
        <v>2.5</v>
      </c>
      <c r="J29" s="38">
        <f>H29+I29</f>
        <v>5.3</v>
      </c>
      <c r="K29" s="39">
        <v>1.2</v>
      </c>
      <c r="L29" s="39">
        <v>0.95</v>
      </c>
      <c r="M29" s="39"/>
      <c r="N29" s="62">
        <f>IF(H29=0,"0,000",SUM(H29+I29)+(K30-K29)+(L30-L29)-M29)</f>
        <v>13.149999999999999</v>
      </c>
      <c r="P29" s="70"/>
    </row>
    <row r="30" spans="1:16" ht="15" customHeight="1" thickBot="1">
      <c r="A30" s="14"/>
      <c r="C30" s="31"/>
      <c r="D30" s="24">
        <f>D21</f>
        <v>52.824999999999996</v>
      </c>
      <c r="E30" s="30"/>
      <c r="F30" s="60"/>
      <c r="G30" s="23"/>
      <c r="H30" s="44">
        <v>4</v>
      </c>
      <c r="I30" s="45">
        <v>6</v>
      </c>
      <c r="J30" s="45">
        <v>10</v>
      </c>
      <c r="K30" s="46">
        <v>5</v>
      </c>
      <c r="L30" s="46">
        <v>5</v>
      </c>
      <c r="M30" s="46" t="s">
        <v>7</v>
      </c>
      <c r="N30" s="47">
        <v>20</v>
      </c>
      <c r="P30" s="70"/>
    </row>
    <row r="31" spans="1:16" ht="15" customHeight="1" thickBot="1">
      <c r="A31" s="25">
        <v>3</v>
      </c>
      <c r="B31" s="19" t="s">
        <v>139</v>
      </c>
      <c r="C31" s="55" t="s">
        <v>111</v>
      </c>
      <c r="D31" s="18">
        <f>N31+N37+N33+N35+N39</f>
        <v>52.425</v>
      </c>
      <c r="E31" s="27" t="s">
        <v>117</v>
      </c>
      <c r="F31" s="58" t="s">
        <v>120</v>
      </c>
      <c r="G31" s="20" t="s">
        <v>16</v>
      </c>
      <c r="H31" s="34">
        <v>2.3</v>
      </c>
      <c r="I31" s="35">
        <v>4.5</v>
      </c>
      <c r="J31" s="35">
        <f>H31+I31</f>
        <v>6.8</v>
      </c>
      <c r="K31" s="36">
        <v>1.2</v>
      </c>
      <c r="L31" s="36">
        <v>0.85</v>
      </c>
      <c r="M31" s="36"/>
      <c r="N31" s="48">
        <f>IF(H31=0,"0,000",SUM(H31+I31)+(K32-K31)+(L32-L31)-M31)</f>
        <v>14.75</v>
      </c>
      <c r="P31" s="70"/>
    </row>
    <row r="32" spans="1:16" ht="15" customHeight="1">
      <c r="A32" s="14"/>
      <c r="B32" s="79"/>
      <c r="C32" s="31"/>
      <c r="D32" s="24">
        <f>D31</f>
        <v>52.425</v>
      </c>
      <c r="E32" s="29" t="s">
        <v>118</v>
      </c>
      <c r="F32" s="57">
        <v>175447</v>
      </c>
      <c r="G32" s="32"/>
      <c r="H32" s="40">
        <v>4</v>
      </c>
      <c r="I32" s="41">
        <v>6</v>
      </c>
      <c r="J32" s="41">
        <v>10</v>
      </c>
      <c r="K32" s="42">
        <v>5</v>
      </c>
      <c r="L32" s="42">
        <v>5</v>
      </c>
      <c r="M32" s="42" t="s">
        <v>7</v>
      </c>
      <c r="N32" s="43">
        <v>20</v>
      </c>
      <c r="P32" s="70"/>
    </row>
    <row r="33" spans="1:16" ht="15" customHeight="1">
      <c r="A33" s="14"/>
      <c r="B33" s="70"/>
      <c r="C33" s="31"/>
      <c r="D33" s="24">
        <f>D31</f>
        <v>52.425</v>
      </c>
      <c r="E33" s="28" t="s">
        <v>121</v>
      </c>
      <c r="F33" s="59">
        <v>0</v>
      </c>
      <c r="G33" s="22" t="s">
        <v>14</v>
      </c>
      <c r="H33" s="37">
        <v>2.3</v>
      </c>
      <c r="I33" s="38">
        <v>3.2</v>
      </c>
      <c r="J33" s="38">
        <f>H33+I33</f>
        <v>5.5</v>
      </c>
      <c r="K33" s="39">
        <v>1.8</v>
      </c>
      <c r="L33" s="39">
        <v>1</v>
      </c>
      <c r="M33" s="39"/>
      <c r="N33" s="62">
        <f>IF(H33=0,"0,000",SUM(H33+I33)+(K34-K33)+(L34-L33)-M33)</f>
        <v>12.7</v>
      </c>
      <c r="P33" s="70"/>
    </row>
    <row r="34" spans="1:16" ht="15" customHeight="1">
      <c r="A34" s="14"/>
      <c r="C34" s="31"/>
      <c r="D34" s="24">
        <f>D31</f>
        <v>52.425</v>
      </c>
      <c r="E34" s="29"/>
      <c r="F34" s="56"/>
      <c r="G34" s="21"/>
      <c r="H34" s="40">
        <v>4</v>
      </c>
      <c r="I34" s="41">
        <v>6</v>
      </c>
      <c r="J34" s="41">
        <v>10</v>
      </c>
      <c r="K34" s="42">
        <v>5</v>
      </c>
      <c r="L34" s="42">
        <v>5</v>
      </c>
      <c r="M34" s="42" t="s">
        <v>7</v>
      </c>
      <c r="N34" s="43">
        <v>20</v>
      </c>
      <c r="P34" s="70"/>
    </row>
    <row r="35" spans="1:16" ht="15" customHeight="1">
      <c r="A35" s="14"/>
      <c r="C35" s="31"/>
      <c r="D35" s="24">
        <f>D31</f>
        <v>52.425</v>
      </c>
      <c r="E35" s="28" t="s">
        <v>119</v>
      </c>
      <c r="F35" s="59">
        <v>133645</v>
      </c>
      <c r="G35" s="22" t="s">
        <v>13</v>
      </c>
      <c r="H35" s="37">
        <v>2.8</v>
      </c>
      <c r="I35" s="38">
        <v>2.45</v>
      </c>
      <c r="J35" s="38">
        <f>H35+I35</f>
        <v>5.25</v>
      </c>
      <c r="K35" s="39">
        <v>1.625</v>
      </c>
      <c r="L35" s="39">
        <v>1.15</v>
      </c>
      <c r="M35" s="39"/>
      <c r="N35" s="62">
        <f>IF(H35=0,"0,000",SUM(H35+I35)+(K36-K35)+(L36-L35)-M35)</f>
        <v>12.475</v>
      </c>
      <c r="P35" s="70"/>
    </row>
    <row r="36" spans="1:16" ht="15" customHeight="1">
      <c r="A36" s="14"/>
      <c r="C36" s="31"/>
      <c r="D36" s="24">
        <f>D31</f>
        <v>52.425</v>
      </c>
      <c r="E36" s="29"/>
      <c r="F36" s="61"/>
      <c r="G36" s="21"/>
      <c r="H36" s="40">
        <v>4</v>
      </c>
      <c r="I36" s="41">
        <v>6</v>
      </c>
      <c r="J36" s="41">
        <v>10</v>
      </c>
      <c r="K36" s="42">
        <v>5</v>
      </c>
      <c r="L36" s="42">
        <v>5</v>
      </c>
      <c r="M36" s="42" t="s">
        <v>7</v>
      </c>
      <c r="N36" s="43">
        <v>20</v>
      </c>
      <c r="P36" s="70"/>
    </row>
    <row r="37" spans="1:16" ht="15" customHeight="1">
      <c r="A37" s="14"/>
      <c r="C37" s="31"/>
      <c r="D37" s="24">
        <f>D31</f>
        <v>52.425</v>
      </c>
      <c r="E37" s="28"/>
      <c r="F37" s="59"/>
      <c r="G37" s="22" t="s">
        <v>15</v>
      </c>
      <c r="H37" s="37"/>
      <c r="I37" s="38"/>
      <c r="J37" s="38">
        <f>H37+I37</f>
        <v>0</v>
      </c>
      <c r="K37" s="39"/>
      <c r="L37" s="39"/>
      <c r="M37" s="39"/>
      <c r="N37" s="62" t="str">
        <f>IF(H37=0,"0,000",SUM(H37+I37)+(K38-K37)+(L38-L37)-M37)</f>
        <v>0,000</v>
      </c>
      <c r="P37" s="70"/>
    </row>
    <row r="38" spans="1:16" ht="15" customHeight="1">
      <c r="A38" s="14"/>
      <c r="C38" s="31"/>
      <c r="D38" s="24">
        <f>D31</f>
        <v>52.425</v>
      </c>
      <c r="E38" s="29"/>
      <c r="F38" s="56"/>
      <c r="G38" s="33"/>
      <c r="H38" s="40">
        <v>4</v>
      </c>
      <c r="I38" s="41">
        <v>6</v>
      </c>
      <c r="J38" s="41">
        <v>10</v>
      </c>
      <c r="K38" s="42">
        <v>5</v>
      </c>
      <c r="L38" s="42">
        <v>5</v>
      </c>
      <c r="M38" s="42" t="s">
        <v>7</v>
      </c>
      <c r="N38" s="43">
        <v>20</v>
      </c>
      <c r="P38" s="70"/>
    </row>
    <row r="39" spans="1:16" ht="15" customHeight="1">
      <c r="A39" s="14"/>
      <c r="C39" s="31"/>
      <c r="D39" s="24">
        <f>D31</f>
        <v>52.425</v>
      </c>
      <c r="E39" s="28" t="s">
        <v>119</v>
      </c>
      <c r="F39" s="59">
        <v>133645</v>
      </c>
      <c r="G39" s="22" t="s">
        <v>12</v>
      </c>
      <c r="H39" s="37">
        <v>2.9</v>
      </c>
      <c r="I39" s="38">
        <v>2.65</v>
      </c>
      <c r="J39" s="38">
        <f>H39+I39</f>
        <v>5.55</v>
      </c>
      <c r="K39" s="39">
        <v>1.7</v>
      </c>
      <c r="L39" s="39">
        <v>1.35</v>
      </c>
      <c r="M39" s="39"/>
      <c r="N39" s="62">
        <f>IF(H39=0,"0,000",SUM(H39+I39)+(K40-K39)+(L40-L39)-M39)</f>
        <v>12.5</v>
      </c>
      <c r="P39" s="70"/>
    </row>
    <row r="40" spans="1:16" ht="15" customHeight="1" thickBot="1">
      <c r="A40" s="14"/>
      <c r="C40" s="31"/>
      <c r="D40" s="24">
        <f>D31</f>
        <v>52.425</v>
      </c>
      <c r="E40" s="30"/>
      <c r="F40" s="60"/>
      <c r="G40" s="23"/>
      <c r="H40" s="44">
        <v>4</v>
      </c>
      <c r="I40" s="45">
        <v>6</v>
      </c>
      <c r="J40" s="45">
        <v>10</v>
      </c>
      <c r="K40" s="46">
        <v>5</v>
      </c>
      <c r="L40" s="46">
        <v>5</v>
      </c>
      <c r="M40" s="46" t="s">
        <v>7</v>
      </c>
      <c r="N40" s="47">
        <v>20</v>
      </c>
      <c r="P40" s="70"/>
    </row>
    <row r="41" spans="1:16" ht="15" customHeight="1" thickBot="1">
      <c r="A41" s="25">
        <v>4</v>
      </c>
      <c r="B41" s="19" t="s">
        <v>30</v>
      </c>
      <c r="C41" s="55" t="s">
        <v>31</v>
      </c>
      <c r="D41" s="18">
        <f>N41+N47+N43+N45+N49</f>
        <v>52.15</v>
      </c>
      <c r="E41" s="27" t="s">
        <v>150</v>
      </c>
      <c r="F41" s="58" t="s">
        <v>152</v>
      </c>
      <c r="G41" s="20" t="s">
        <v>16</v>
      </c>
      <c r="H41" s="34">
        <v>2.3</v>
      </c>
      <c r="I41" s="35">
        <v>4.75</v>
      </c>
      <c r="J41" s="35">
        <f>H41+I41</f>
        <v>7.05</v>
      </c>
      <c r="K41" s="36">
        <v>1.075</v>
      </c>
      <c r="L41" s="36">
        <v>1.2</v>
      </c>
      <c r="M41" s="36"/>
      <c r="N41" s="48">
        <f>IF(H41=0,"0,000",SUM(H41+I41)+(K42-K41)+(L42-L41)-M41)</f>
        <v>14.774999999999999</v>
      </c>
      <c r="P41" s="70"/>
    </row>
    <row r="42" spans="1:16" ht="15" customHeight="1">
      <c r="A42" s="14"/>
      <c r="B42" s="77"/>
      <c r="C42" s="31"/>
      <c r="D42" s="24">
        <f>D41</f>
        <v>52.15</v>
      </c>
      <c r="E42" s="29" t="s">
        <v>151</v>
      </c>
      <c r="F42" s="57" t="s">
        <v>153</v>
      </c>
      <c r="G42" s="32"/>
      <c r="H42" s="40">
        <v>4</v>
      </c>
      <c r="I42" s="41">
        <v>6</v>
      </c>
      <c r="J42" s="41">
        <v>10</v>
      </c>
      <c r="K42" s="42">
        <v>5</v>
      </c>
      <c r="L42" s="42">
        <v>5</v>
      </c>
      <c r="M42" s="42" t="s">
        <v>7</v>
      </c>
      <c r="N42" s="43">
        <v>20</v>
      </c>
      <c r="P42" s="70"/>
    </row>
    <row r="43" spans="1:16" ht="15" customHeight="1">
      <c r="A43" s="14"/>
      <c r="C43" s="31"/>
      <c r="D43" s="24">
        <f>D41</f>
        <v>52.15</v>
      </c>
      <c r="E43" s="28" t="s">
        <v>106</v>
      </c>
      <c r="F43" s="59">
        <v>180883</v>
      </c>
      <c r="G43" s="22" t="s">
        <v>14</v>
      </c>
      <c r="H43" s="37">
        <v>2.3</v>
      </c>
      <c r="I43" s="38">
        <v>3</v>
      </c>
      <c r="J43" s="38">
        <f>H43+I43</f>
        <v>5.3</v>
      </c>
      <c r="K43" s="39">
        <v>1.05</v>
      </c>
      <c r="L43" s="39">
        <v>1.1</v>
      </c>
      <c r="M43" s="39"/>
      <c r="N43" s="62">
        <f>IF(H43=0,"0,000",SUM(H43+I43)+(K44-K43)+(L44-L43)-M43)</f>
        <v>13.15</v>
      </c>
      <c r="P43" s="70"/>
    </row>
    <row r="44" spans="1:16" ht="15" customHeight="1">
      <c r="A44" s="14"/>
      <c r="C44" s="31"/>
      <c r="D44" s="24">
        <f>D41</f>
        <v>52.15</v>
      </c>
      <c r="E44" s="29"/>
      <c r="F44" s="56"/>
      <c r="G44" s="21"/>
      <c r="H44" s="40">
        <v>4</v>
      </c>
      <c r="I44" s="41">
        <v>6</v>
      </c>
      <c r="J44" s="41">
        <v>10</v>
      </c>
      <c r="K44" s="42">
        <v>5</v>
      </c>
      <c r="L44" s="42">
        <v>5</v>
      </c>
      <c r="M44" s="42" t="s">
        <v>7</v>
      </c>
      <c r="N44" s="43">
        <v>20</v>
      </c>
      <c r="P44" s="70"/>
    </row>
    <row r="45" spans="1:16" ht="15" customHeight="1">
      <c r="A45" s="14"/>
      <c r="C45" s="31"/>
      <c r="D45" s="24">
        <f>D41</f>
        <v>52.15</v>
      </c>
      <c r="E45" s="28" t="s">
        <v>154</v>
      </c>
      <c r="F45" s="59">
        <v>247517</v>
      </c>
      <c r="G45" s="22" t="s">
        <v>13</v>
      </c>
      <c r="H45" s="37">
        <v>2.3</v>
      </c>
      <c r="I45" s="38">
        <v>1.5</v>
      </c>
      <c r="J45" s="38">
        <f>H45+I45</f>
        <v>3.8</v>
      </c>
      <c r="K45" s="39">
        <v>1.65</v>
      </c>
      <c r="L45" s="39">
        <v>1.15</v>
      </c>
      <c r="M45" s="39"/>
      <c r="N45" s="62">
        <f>IF(H45=0,"0,000",SUM(H45+I45)+(K46-K45)+(L46-L45)-M45)</f>
        <v>11</v>
      </c>
      <c r="P45" s="70"/>
    </row>
    <row r="46" spans="1:16" ht="15" customHeight="1">
      <c r="A46" s="14"/>
      <c r="C46" s="31"/>
      <c r="D46" s="24">
        <f>D41</f>
        <v>52.15</v>
      </c>
      <c r="E46" s="29"/>
      <c r="F46" s="61"/>
      <c r="G46" s="21"/>
      <c r="H46" s="40">
        <v>4</v>
      </c>
      <c r="I46" s="41">
        <v>6</v>
      </c>
      <c r="J46" s="41">
        <v>10</v>
      </c>
      <c r="K46" s="42">
        <v>5</v>
      </c>
      <c r="L46" s="42">
        <v>5</v>
      </c>
      <c r="M46" s="42" t="s">
        <v>7</v>
      </c>
      <c r="N46" s="43">
        <v>20</v>
      </c>
      <c r="P46" s="70"/>
    </row>
    <row r="47" spans="1:16" ht="15" customHeight="1">
      <c r="A47" s="14"/>
      <c r="C47" s="31"/>
      <c r="D47" s="24">
        <f>D41</f>
        <v>52.15</v>
      </c>
      <c r="E47" s="28"/>
      <c r="F47" s="59"/>
      <c r="G47" s="22" t="s">
        <v>15</v>
      </c>
      <c r="H47" s="37"/>
      <c r="I47" s="38"/>
      <c r="J47" s="38">
        <f>H47+I47</f>
        <v>0</v>
      </c>
      <c r="K47" s="39"/>
      <c r="L47" s="39"/>
      <c r="M47" s="39"/>
      <c r="N47" s="62" t="str">
        <f>IF(H47=0,"0,000",SUM(H47+I47)+(K48-K47)+(L48-L47)-M47)</f>
        <v>0,000</v>
      </c>
      <c r="P47" s="70"/>
    </row>
    <row r="48" spans="1:16" ht="15" customHeight="1">
      <c r="A48" s="14"/>
      <c r="C48" s="31"/>
      <c r="D48" s="24">
        <f>D41</f>
        <v>52.15</v>
      </c>
      <c r="E48" s="29"/>
      <c r="F48" s="57"/>
      <c r="G48" s="33"/>
      <c r="H48" s="40">
        <v>4</v>
      </c>
      <c r="I48" s="41">
        <v>6</v>
      </c>
      <c r="J48" s="41">
        <v>10</v>
      </c>
      <c r="K48" s="42">
        <v>5</v>
      </c>
      <c r="L48" s="42">
        <v>5</v>
      </c>
      <c r="M48" s="42" t="s">
        <v>7</v>
      </c>
      <c r="N48" s="43">
        <v>20</v>
      </c>
      <c r="P48" s="70"/>
    </row>
    <row r="49" spans="1:16" ht="15" customHeight="1">
      <c r="A49" s="14"/>
      <c r="C49" s="31"/>
      <c r="D49" s="24">
        <f>D41</f>
        <v>52.15</v>
      </c>
      <c r="E49" s="28" t="s">
        <v>106</v>
      </c>
      <c r="F49" s="59">
        <v>180883</v>
      </c>
      <c r="G49" s="22" t="s">
        <v>12</v>
      </c>
      <c r="H49" s="37">
        <v>3.1</v>
      </c>
      <c r="I49" s="38">
        <v>2.2</v>
      </c>
      <c r="J49" s="38">
        <f>H49+I49</f>
        <v>5.300000000000001</v>
      </c>
      <c r="K49" s="39">
        <v>1.125</v>
      </c>
      <c r="L49" s="39">
        <v>0.95</v>
      </c>
      <c r="M49" s="39"/>
      <c r="N49" s="62">
        <f>IF(H49=0,"0,000",SUM(H49+I49)+(K50-K49)+(L50-L49)-M49)</f>
        <v>13.225000000000001</v>
      </c>
      <c r="P49" s="70"/>
    </row>
    <row r="50" spans="1:16" ht="15" customHeight="1" thickBot="1">
      <c r="A50" s="14"/>
      <c r="C50" s="31"/>
      <c r="D50" s="24">
        <f>D41</f>
        <v>52.15</v>
      </c>
      <c r="E50" s="30"/>
      <c r="F50" s="60"/>
      <c r="G50" s="23"/>
      <c r="H50" s="44">
        <v>4</v>
      </c>
      <c r="I50" s="45">
        <v>6</v>
      </c>
      <c r="J50" s="45">
        <v>10</v>
      </c>
      <c r="K50" s="46">
        <v>5</v>
      </c>
      <c r="L50" s="46">
        <v>5</v>
      </c>
      <c r="M50" s="46" t="s">
        <v>7</v>
      </c>
      <c r="N50" s="47">
        <v>20</v>
      </c>
      <c r="P50" s="70"/>
    </row>
    <row r="51" spans="1:16" ht="15" customHeight="1" thickBot="1">
      <c r="A51" s="25">
        <v>5</v>
      </c>
      <c r="B51" s="19" t="s">
        <v>140</v>
      </c>
      <c r="C51" s="55" t="s">
        <v>36</v>
      </c>
      <c r="D51" s="18">
        <f>SUM(N51+N53+N55+N57+N59)</f>
        <v>51.925</v>
      </c>
      <c r="E51" s="27" t="s">
        <v>71</v>
      </c>
      <c r="F51" s="58" t="s">
        <v>73</v>
      </c>
      <c r="G51" s="20" t="s">
        <v>16</v>
      </c>
      <c r="H51" s="34">
        <v>2.2</v>
      </c>
      <c r="I51" s="35">
        <v>4.75</v>
      </c>
      <c r="J51" s="35">
        <f>H51+I51</f>
        <v>6.95</v>
      </c>
      <c r="K51" s="36">
        <v>1.5</v>
      </c>
      <c r="L51" s="36">
        <v>0.9</v>
      </c>
      <c r="M51" s="36"/>
      <c r="N51" s="48">
        <f>IF(H51=0,"0,000",SUM(H51+I51)+(K52-K51)+(L52-L51)-M51)</f>
        <v>14.549999999999999</v>
      </c>
      <c r="P51" s="70"/>
    </row>
    <row r="52" spans="1:16" ht="15" customHeight="1">
      <c r="A52" s="14"/>
      <c r="B52" s="77"/>
      <c r="C52" s="31"/>
      <c r="D52" s="24">
        <f>D51</f>
        <v>51.925</v>
      </c>
      <c r="E52" s="29" t="s">
        <v>72</v>
      </c>
      <c r="F52" s="57">
        <v>203667</v>
      </c>
      <c r="G52" s="32"/>
      <c r="H52" s="40">
        <v>4</v>
      </c>
      <c r="I52" s="41">
        <v>6</v>
      </c>
      <c r="J52" s="41">
        <v>10</v>
      </c>
      <c r="K52" s="42">
        <v>5</v>
      </c>
      <c r="L52" s="42">
        <v>5</v>
      </c>
      <c r="M52" s="42" t="s">
        <v>7</v>
      </c>
      <c r="N52" s="43">
        <v>20</v>
      </c>
      <c r="P52" s="70"/>
    </row>
    <row r="53" spans="1:16" ht="15" customHeight="1">
      <c r="A53" s="14"/>
      <c r="C53" s="31"/>
      <c r="D53" s="24">
        <f>D51</f>
        <v>51.925</v>
      </c>
      <c r="E53" s="28" t="s">
        <v>74</v>
      </c>
      <c r="F53" s="59">
        <v>211403</v>
      </c>
      <c r="G53" s="22" t="s">
        <v>14</v>
      </c>
      <c r="H53" s="37">
        <v>2.8</v>
      </c>
      <c r="I53" s="38">
        <v>2.95</v>
      </c>
      <c r="J53" s="38">
        <f>H53+I53</f>
        <v>5.75</v>
      </c>
      <c r="K53" s="39">
        <v>1.025</v>
      </c>
      <c r="L53" s="39">
        <v>1.25</v>
      </c>
      <c r="M53" s="39"/>
      <c r="N53" s="62">
        <f>IF(H53=0,"0,000",SUM(H53+I53)+(K54-K53)+(L54-L53)-M53)</f>
        <v>13.475</v>
      </c>
      <c r="P53" s="70"/>
    </row>
    <row r="54" spans="1:16" ht="15" customHeight="1">
      <c r="A54" s="14"/>
      <c r="C54" s="31"/>
      <c r="D54" s="24">
        <f>D51</f>
        <v>51.925</v>
      </c>
      <c r="E54" s="29"/>
      <c r="F54" s="56"/>
      <c r="G54" s="21"/>
      <c r="H54" s="40">
        <v>4</v>
      </c>
      <c r="I54" s="41">
        <v>6</v>
      </c>
      <c r="J54" s="41">
        <v>10</v>
      </c>
      <c r="K54" s="42">
        <v>5</v>
      </c>
      <c r="L54" s="42">
        <v>5</v>
      </c>
      <c r="M54" s="42" t="s">
        <v>7</v>
      </c>
      <c r="N54" s="43">
        <v>20</v>
      </c>
      <c r="P54" s="70"/>
    </row>
    <row r="55" spans="1:16" ht="15" customHeight="1">
      <c r="A55" s="14"/>
      <c r="C55" s="31"/>
      <c r="D55" s="24">
        <f>D51</f>
        <v>51.925</v>
      </c>
      <c r="E55" s="28" t="s">
        <v>75</v>
      </c>
      <c r="F55" s="59">
        <v>148700</v>
      </c>
      <c r="G55" s="22" t="s">
        <v>13</v>
      </c>
      <c r="H55" s="37">
        <v>3.2</v>
      </c>
      <c r="I55" s="38">
        <v>2.3</v>
      </c>
      <c r="J55" s="38">
        <f>H55+I55</f>
        <v>5.5</v>
      </c>
      <c r="K55" s="39">
        <v>1.85</v>
      </c>
      <c r="L55" s="39">
        <v>0.9</v>
      </c>
      <c r="M55" s="39"/>
      <c r="N55" s="62">
        <f>IF(H55=0,"0,000",SUM(H55+I55)+(K56-K55)+(L56-L55)-M55)</f>
        <v>12.75</v>
      </c>
      <c r="P55" s="70"/>
    </row>
    <row r="56" spans="1:16" ht="15" customHeight="1">
      <c r="A56" s="14"/>
      <c r="C56" s="31"/>
      <c r="D56" s="24">
        <f>D51</f>
        <v>51.925</v>
      </c>
      <c r="E56" s="29"/>
      <c r="F56" s="61"/>
      <c r="G56" s="21"/>
      <c r="H56" s="40">
        <v>4</v>
      </c>
      <c r="I56" s="41">
        <v>6</v>
      </c>
      <c r="J56" s="41">
        <v>10</v>
      </c>
      <c r="K56" s="42">
        <v>5</v>
      </c>
      <c r="L56" s="42">
        <v>5</v>
      </c>
      <c r="M56" s="42" t="s">
        <v>7</v>
      </c>
      <c r="N56" s="43">
        <v>20</v>
      </c>
      <c r="P56" s="70"/>
    </row>
    <row r="57" spans="1:16" ht="15" customHeight="1">
      <c r="A57" s="14"/>
      <c r="C57" s="31"/>
      <c r="D57" s="24">
        <f>D51</f>
        <v>51.925</v>
      </c>
      <c r="E57" s="28"/>
      <c r="F57" s="59"/>
      <c r="G57" s="22" t="s">
        <v>15</v>
      </c>
      <c r="H57" s="37"/>
      <c r="I57" s="38"/>
      <c r="J57" s="38">
        <f>H57+I57</f>
        <v>0</v>
      </c>
      <c r="K57" s="39"/>
      <c r="L57" s="39"/>
      <c r="M57" s="39"/>
      <c r="N57" s="62" t="str">
        <f>IF(H57=0,"0,000",SUM(H57+I57)+(K58-K57)+(L58-L57)-M57)</f>
        <v>0,000</v>
      </c>
      <c r="P57" s="70"/>
    </row>
    <row r="58" spans="1:16" ht="15" customHeight="1">
      <c r="A58" s="14"/>
      <c r="C58" s="31"/>
      <c r="D58" s="24">
        <f>D51</f>
        <v>51.925</v>
      </c>
      <c r="E58" s="29"/>
      <c r="F58" s="56"/>
      <c r="G58" s="33"/>
      <c r="H58" s="40">
        <v>4</v>
      </c>
      <c r="I58" s="41">
        <v>6</v>
      </c>
      <c r="J58" s="41">
        <v>10</v>
      </c>
      <c r="K58" s="42">
        <v>5</v>
      </c>
      <c r="L58" s="42">
        <v>5</v>
      </c>
      <c r="M58" s="42" t="s">
        <v>7</v>
      </c>
      <c r="N58" s="43">
        <v>20</v>
      </c>
      <c r="P58" s="70"/>
    </row>
    <row r="59" spans="1:16" ht="15" customHeight="1">
      <c r="A59" s="14"/>
      <c r="C59" s="31"/>
      <c r="D59" s="24">
        <f>D51</f>
        <v>51.925</v>
      </c>
      <c r="E59" s="28" t="s">
        <v>74</v>
      </c>
      <c r="F59" s="59">
        <v>211403</v>
      </c>
      <c r="G59" s="22" t="s">
        <v>12</v>
      </c>
      <c r="H59" s="37">
        <v>2.1</v>
      </c>
      <c r="I59" s="38">
        <v>1.6</v>
      </c>
      <c r="J59" s="38">
        <f>H59+I59</f>
        <v>3.7</v>
      </c>
      <c r="K59" s="39">
        <v>1.6</v>
      </c>
      <c r="L59" s="39">
        <v>0.95</v>
      </c>
      <c r="M59" s="39"/>
      <c r="N59" s="62">
        <f>IF(H59=0,"0,000",SUM(H59+I59)+(K60-K59)+(L60-L59)-M59)</f>
        <v>11.149999999999999</v>
      </c>
      <c r="P59" s="70"/>
    </row>
    <row r="60" spans="1:16" ht="15" customHeight="1" thickBot="1">
      <c r="A60" s="14"/>
      <c r="C60" s="31"/>
      <c r="D60" s="24">
        <f>D51</f>
        <v>51.925</v>
      </c>
      <c r="E60" s="30"/>
      <c r="F60" s="60"/>
      <c r="G60" s="23"/>
      <c r="H60" s="44">
        <v>4</v>
      </c>
      <c r="I60" s="45">
        <v>6</v>
      </c>
      <c r="J60" s="45">
        <v>10</v>
      </c>
      <c r="K60" s="46">
        <v>5</v>
      </c>
      <c r="L60" s="46">
        <v>5</v>
      </c>
      <c r="M60" s="46" t="s">
        <v>7</v>
      </c>
      <c r="N60" s="47">
        <v>20</v>
      </c>
      <c r="P60" s="70"/>
    </row>
    <row r="61" spans="1:16" ht="15" customHeight="1" thickBot="1">
      <c r="A61" s="25">
        <v>6</v>
      </c>
      <c r="B61" s="19" t="s">
        <v>43</v>
      </c>
      <c r="C61" s="55" t="s">
        <v>44</v>
      </c>
      <c r="D61" s="18">
        <f>N61+N63+N65+N67+N69</f>
        <v>51.900000000000006</v>
      </c>
      <c r="E61" s="27" t="s">
        <v>65</v>
      </c>
      <c r="F61" s="58" t="s">
        <v>67</v>
      </c>
      <c r="G61" s="20" t="s">
        <v>16</v>
      </c>
      <c r="H61" s="34">
        <v>1.8</v>
      </c>
      <c r="I61" s="35">
        <v>4.75</v>
      </c>
      <c r="J61" s="35">
        <f>H61+I61</f>
        <v>6.55</v>
      </c>
      <c r="K61" s="36">
        <v>1.4</v>
      </c>
      <c r="L61" s="36">
        <v>1.2</v>
      </c>
      <c r="M61" s="36"/>
      <c r="N61" s="48">
        <f>IF(H61=0,"0,000",SUM(H61+I61)+(K62-K61)+(L62-L61)-M61)</f>
        <v>13.95</v>
      </c>
      <c r="P61" s="70"/>
    </row>
    <row r="62" spans="1:16" ht="15" customHeight="1">
      <c r="A62" s="14"/>
      <c r="B62" s="77"/>
      <c r="C62" s="31"/>
      <c r="D62" s="24">
        <f>D61</f>
        <v>51.900000000000006</v>
      </c>
      <c r="E62" s="29" t="s">
        <v>66</v>
      </c>
      <c r="F62" s="57" t="s">
        <v>68</v>
      </c>
      <c r="G62" s="32"/>
      <c r="H62" s="40">
        <v>4</v>
      </c>
      <c r="I62" s="41">
        <v>6</v>
      </c>
      <c r="J62" s="41">
        <v>10</v>
      </c>
      <c r="K62" s="42">
        <v>5</v>
      </c>
      <c r="L62" s="42">
        <v>5</v>
      </c>
      <c r="M62" s="42" t="s">
        <v>7</v>
      </c>
      <c r="N62" s="43">
        <v>20</v>
      </c>
      <c r="P62" s="70"/>
    </row>
    <row r="63" spans="1:16" ht="15" customHeight="1">
      <c r="A63" s="14"/>
      <c r="C63" s="31"/>
      <c r="D63" s="24">
        <f>D61</f>
        <v>51.900000000000006</v>
      </c>
      <c r="E63" s="28" t="s">
        <v>69</v>
      </c>
      <c r="F63" s="59">
        <v>277020</v>
      </c>
      <c r="G63" s="22" t="s">
        <v>14</v>
      </c>
      <c r="H63" s="37">
        <v>2.5</v>
      </c>
      <c r="I63" s="38">
        <v>4.15</v>
      </c>
      <c r="J63" s="38">
        <f>H63+I63</f>
        <v>6.65</v>
      </c>
      <c r="K63" s="39">
        <v>1.8</v>
      </c>
      <c r="L63" s="39">
        <v>1.1</v>
      </c>
      <c r="M63" s="39"/>
      <c r="N63" s="62">
        <f>IF(H63=0,"0,000",SUM(H63+I63)+(K64-K63)+(L64-L63)-M63)</f>
        <v>13.750000000000002</v>
      </c>
      <c r="P63" s="70"/>
    </row>
    <row r="64" spans="1:16" ht="15" customHeight="1">
      <c r="A64" s="14"/>
      <c r="C64" s="31"/>
      <c r="D64" s="24">
        <f>D61</f>
        <v>51.900000000000006</v>
      </c>
      <c r="E64" s="29"/>
      <c r="F64" s="57"/>
      <c r="G64" s="33"/>
      <c r="H64" s="40">
        <v>4</v>
      </c>
      <c r="I64" s="41">
        <v>6</v>
      </c>
      <c r="J64" s="41">
        <v>10</v>
      </c>
      <c r="K64" s="42">
        <v>5</v>
      </c>
      <c r="L64" s="42">
        <v>5</v>
      </c>
      <c r="M64" s="42" t="s">
        <v>7</v>
      </c>
      <c r="N64" s="43">
        <v>20</v>
      </c>
      <c r="P64" s="70"/>
    </row>
    <row r="65" spans="1:16" ht="15" customHeight="1">
      <c r="A65" s="14"/>
      <c r="C65" s="31"/>
      <c r="D65" s="24">
        <f>D61</f>
        <v>51.900000000000006</v>
      </c>
      <c r="E65" s="28" t="s">
        <v>69</v>
      </c>
      <c r="F65" s="59">
        <v>277020</v>
      </c>
      <c r="G65" s="22" t="s">
        <v>13</v>
      </c>
      <c r="H65" s="37">
        <v>2.6</v>
      </c>
      <c r="I65" s="38">
        <v>2.2</v>
      </c>
      <c r="J65" s="38">
        <f>H65+I65</f>
        <v>4.800000000000001</v>
      </c>
      <c r="K65" s="39">
        <v>1.7</v>
      </c>
      <c r="L65" s="39">
        <v>1.2</v>
      </c>
      <c r="M65" s="39"/>
      <c r="N65" s="62">
        <f>IF(H65=0,"0,000",SUM(H65+I65)+(K66-K65)+(L66-L65)-M65)</f>
        <v>11.900000000000002</v>
      </c>
      <c r="P65" s="70"/>
    </row>
    <row r="66" spans="1:16" ht="15" customHeight="1">
      <c r="A66" s="14"/>
      <c r="C66" s="31"/>
      <c r="D66" s="24">
        <f>D61</f>
        <v>51.900000000000006</v>
      </c>
      <c r="E66" s="29"/>
      <c r="F66" s="57"/>
      <c r="G66" s="21"/>
      <c r="H66" s="40">
        <v>4</v>
      </c>
      <c r="I66" s="41">
        <v>6</v>
      </c>
      <c r="J66" s="41">
        <v>10</v>
      </c>
      <c r="K66" s="42">
        <v>5</v>
      </c>
      <c r="L66" s="42">
        <v>5</v>
      </c>
      <c r="M66" s="42" t="s">
        <v>7</v>
      </c>
      <c r="N66" s="43">
        <v>20</v>
      </c>
      <c r="P66" s="70"/>
    </row>
    <row r="67" spans="1:16" ht="15" customHeight="1">
      <c r="A67" s="14"/>
      <c r="C67" s="31"/>
      <c r="D67" s="24">
        <f>D61</f>
        <v>51.900000000000006</v>
      </c>
      <c r="E67" s="28"/>
      <c r="F67" s="59"/>
      <c r="G67" s="22" t="s">
        <v>15</v>
      </c>
      <c r="H67" s="37"/>
      <c r="I67" s="38"/>
      <c r="J67" s="38">
        <f>H67+I67</f>
        <v>0</v>
      </c>
      <c r="K67" s="39"/>
      <c r="L67" s="39"/>
      <c r="M67" s="39"/>
      <c r="N67" s="62" t="str">
        <f>IF(H67=0,"0,000",SUM(H67+I67)+(K68-K67)+(L68-L67)-M67)</f>
        <v>0,000</v>
      </c>
      <c r="P67" s="70"/>
    </row>
    <row r="68" spans="1:16" ht="15" customHeight="1">
      <c r="A68" s="14"/>
      <c r="C68" s="31"/>
      <c r="D68" s="24">
        <f>D61</f>
        <v>51.900000000000006</v>
      </c>
      <c r="E68" s="64"/>
      <c r="F68" s="72"/>
      <c r="G68" s="21"/>
      <c r="H68" s="40">
        <v>4</v>
      </c>
      <c r="I68" s="41">
        <v>6</v>
      </c>
      <c r="J68" s="41">
        <v>10</v>
      </c>
      <c r="K68" s="42">
        <v>5</v>
      </c>
      <c r="L68" s="42">
        <v>5</v>
      </c>
      <c r="M68" s="42" t="s">
        <v>7</v>
      </c>
      <c r="N68" s="43">
        <v>20</v>
      </c>
      <c r="P68" s="70"/>
    </row>
    <row r="69" spans="1:16" ht="15" customHeight="1">
      <c r="A69" s="14"/>
      <c r="C69" s="31"/>
      <c r="D69" s="24">
        <f>D61</f>
        <v>51.900000000000006</v>
      </c>
      <c r="E69" s="69" t="s">
        <v>70</v>
      </c>
      <c r="F69" s="65">
        <v>279409</v>
      </c>
      <c r="G69" s="22" t="s">
        <v>12</v>
      </c>
      <c r="H69" s="37">
        <v>2.8</v>
      </c>
      <c r="I69" s="38">
        <v>2.45</v>
      </c>
      <c r="J69" s="38">
        <f>H69+I69</f>
        <v>5.25</v>
      </c>
      <c r="K69" s="39">
        <v>1.75</v>
      </c>
      <c r="L69" s="39">
        <v>1.2</v>
      </c>
      <c r="M69" s="39"/>
      <c r="N69" s="62">
        <f>IF(H69=0,"0,000",SUM(H69+I69)+(K70-K69)+(L70-L69)-M69)</f>
        <v>12.3</v>
      </c>
      <c r="P69" s="70"/>
    </row>
    <row r="70" spans="1:16" ht="15" customHeight="1" thickBot="1">
      <c r="A70" s="14"/>
      <c r="C70" s="31"/>
      <c r="D70" s="24">
        <f>D61</f>
        <v>51.900000000000006</v>
      </c>
      <c r="E70" s="30"/>
      <c r="F70" s="68"/>
      <c r="G70" s="23"/>
      <c r="H70" s="44">
        <v>4</v>
      </c>
      <c r="I70" s="45">
        <v>6</v>
      </c>
      <c r="J70" s="45">
        <v>10</v>
      </c>
      <c r="K70" s="46">
        <v>5</v>
      </c>
      <c r="L70" s="46">
        <v>5</v>
      </c>
      <c r="M70" s="46" t="s">
        <v>7</v>
      </c>
      <c r="N70" s="47">
        <v>20</v>
      </c>
      <c r="P70" s="70"/>
    </row>
    <row r="71" spans="1:16" ht="15" customHeight="1" thickBot="1">
      <c r="A71" s="25">
        <v>7</v>
      </c>
      <c r="B71" s="19" t="s">
        <v>27</v>
      </c>
      <c r="C71" s="55" t="s">
        <v>28</v>
      </c>
      <c r="D71" s="18">
        <f>N71+N77+N73+N75+N79</f>
        <v>49.475</v>
      </c>
      <c r="E71" s="27" t="s">
        <v>84</v>
      </c>
      <c r="F71" s="58" t="s">
        <v>86</v>
      </c>
      <c r="G71" s="20" t="s">
        <v>16</v>
      </c>
      <c r="H71" s="34">
        <v>2.3</v>
      </c>
      <c r="I71" s="35">
        <v>3.45</v>
      </c>
      <c r="J71" s="35">
        <f>H71+I71</f>
        <v>5.75</v>
      </c>
      <c r="K71" s="36">
        <v>1.35</v>
      </c>
      <c r="L71" s="36">
        <v>0.95</v>
      </c>
      <c r="M71" s="36"/>
      <c r="N71" s="48">
        <f>IF(H71=0,"0,000",SUM(H71+I71)+(K72-K71)+(L72-L71)-M71)</f>
        <v>13.45</v>
      </c>
      <c r="P71" s="70"/>
    </row>
    <row r="72" spans="1:16" ht="15" customHeight="1">
      <c r="A72" s="14"/>
      <c r="B72" s="77"/>
      <c r="C72" s="31"/>
      <c r="D72" s="24">
        <f>D71</f>
        <v>49.475</v>
      </c>
      <c r="E72" s="29" t="s">
        <v>85</v>
      </c>
      <c r="F72" s="63">
        <v>24836</v>
      </c>
      <c r="G72" s="32"/>
      <c r="H72" s="40">
        <v>4</v>
      </c>
      <c r="I72" s="41">
        <v>6</v>
      </c>
      <c r="J72" s="41">
        <v>10</v>
      </c>
      <c r="K72" s="42">
        <v>5</v>
      </c>
      <c r="L72" s="42">
        <v>5</v>
      </c>
      <c r="M72" s="42" t="s">
        <v>7</v>
      </c>
      <c r="N72" s="43">
        <v>20</v>
      </c>
      <c r="P72" s="70"/>
    </row>
    <row r="73" spans="1:16" ht="15" customHeight="1">
      <c r="A73" s="14"/>
      <c r="C73" s="31"/>
      <c r="D73" s="24">
        <f>D71</f>
        <v>49.475</v>
      </c>
      <c r="E73" s="66" t="s">
        <v>53</v>
      </c>
      <c r="F73" s="59">
        <v>204038</v>
      </c>
      <c r="G73" s="22" t="s">
        <v>14</v>
      </c>
      <c r="H73" s="37">
        <v>2.3</v>
      </c>
      <c r="I73" s="38">
        <v>3.6</v>
      </c>
      <c r="J73" s="38">
        <f>H73+I73</f>
        <v>5.9</v>
      </c>
      <c r="K73" s="39">
        <v>1.925</v>
      </c>
      <c r="L73" s="39">
        <v>1.25</v>
      </c>
      <c r="M73" s="39"/>
      <c r="N73" s="62">
        <f>IF(H73=0,"0,000",SUM(H73+I73)+(K74-K73)+(L74-L73)-M73)</f>
        <v>12.725000000000001</v>
      </c>
      <c r="P73" s="70"/>
    </row>
    <row r="74" spans="1:16" ht="15" customHeight="1">
      <c r="A74" s="14"/>
      <c r="C74" s="31"/>
      <c r="D74" s="24">
        <f>D71</f>
        <v>49.475</v>
      </c>
      <c r="E74" s="29"/>
      <c r="F74" s="56"/>
      <c r="G74" s="21"/>
      <c r="H74" s="40">
        <v>4</v>
      </c>
      <c r="I74" s="41">
        <v>6</v>
      </c>
      <c r="J74" s="41">
        <v>10</v>
      </c>
      <c r="K74" s="42">
        <v>5</v>
      </c>
      <c r="L74" s="42">
        <v>5</v>
      </c>
      <c r="M74" s="42" t="s">
        <v>7</v>
      </c>
      <c r="N74" s="43">
        <v>20</v>
      </c>
      <c r="P74" s="70"/>
    </row>
    <row r="75" spans="1:16" ht="15" customHeight="1">
      <c r="A75" s="14"/>
      <c r="C75" s="31"/>
      <c r="D75" s="24">
        <f>D71</f>
        <v>49.475</v>
      </c>
      <c r="E75" s="28"/>
      <c r="F75" s="59"/>
      <c r="G75" s="22" t="s">
        <v>13</v>
      </c>
      <c r="H75" s="37"/>
      <c r="I75" s="38"/>
      <c r="J75" s="38">
        <f>H75+I75</f>
        <v>0</v>
      </c>
      <c r="K75" s="39"/>
      <c r="L75" s="39"/>
      <c r="M75" s="39"/>
      <c r="N75" s="62" t="str">
        <f>IF(H75=0,"0,000",SUM(H75+I75)+(K76-K75)+(L76-L75)-M75)</f>
        <v>0,000</v>
      </c>
      <c r="P75" s="70"/>
    </row>
    <row r="76" spans="1:16" ht="15" customHeight="1">
      <c r="A76" s="14"/>
      <c r="C76" s="31"/>
      <c r="D76" s="24">
        <f>D71</f>
        <v>49.475</v>
      </c>
      <c r="E76" s="29"/>
      <c r="F76" s="61"/>
      <c r="G76" s="21"/>
      <c r="H76" s="40">
        <v>4</v>
      </c>
      <c r="I76" s="41">
        <v>6</v>
      </c>
      <c r="J76" s="41">
        <v>10</v>
      </c>
      <c r="K76" s="42">
        <v>5</v>
      </c>
      <c r="L76" s="42">
        <v>5</v>
      </c>
      <c r="M76" s="42" t="s">
        <v>7</v>
      </c>
      <c r="N76" s="43">
        <v>20</v>
      </c>
      <c r="P76" s="70"/>
    </row>
    <row r="77" spans="1:16" ht="15" customHeight="1">
      <c r="A77" s="14"/>
      <c r="C77" s="31"/>
      <c r="D77" s="24">
        <f>D71</f>
        <v>49.475</v>
      </c>
      <c r="E77" s="28" t="s">
        <v>52</v>
      </c>
      <c r="F77" s="59">
        <v>176022</v>
      </c>
      <c r="G77" s="22" t="s">
        <v>15</v>
      </c>
      <c r="H77" s="37">
        <v>2.1</v>
      </c>
      <c r="I77" s="38">
        <v>2.55</v>
      </c>
      <c r="J77" s="38">
        <f>H77+I77</f>
        <v>4.65</v>
      </c>
      <c r="K77" s="39">
        <v>2.1</v>
      </c>
      <c r="L77" s="39">
        <v>1.25</v>
      </c>
      <c r="M77" s="39"/>
      <c r="N77" s="62">
        <f>IF(H77=0,"0,000",SUM(H77+I77)+(K78-K77)+(L78-L77)-M77)</f>
        <v>11.3</v>
      </c>
      <c r="P77" s="70"/>
    </row>
    <row r="78" spans="1:16" ht="15" customHeight="1">
      <c r="A78" s="14"/>
      <c r="C78" s="31"/>
      <c r="D78" s="24">
        <f>D71</f>
        <v>49.475</v>
      </c>
      <c r="E78" s="29" t="s">
        <v>129</v>
      </c>
      <c r="F78" s="63">
        <v>204836</v>
      </c>
      <c r="G78" s="33"/>
      <c r="H78" s="40">
        <v>4</v>
      </c>
      <c r="I78" s="41">
        <v>6</v>
      </c>
      <c r="J78" s="41">
        <v>10</v>
      </c>
      <c r="K78" s="42">
        <v>5</v>
      </c>
      <c r="L78" s="42">
        <v>5</v>
      </c>
      <c r="M78" s="42" t="s">
        <v>7</v>
      </c>
      <c r="N78" s="43">
        <v>20</v>
      </c>
      <c r="P78" s="70"/>
    </row>
    <row r="79" spans="1:16" ht="15" customHeight="1">
      <c r="A79" s="14"/>
      <c r="C79" s="31"/>
      <c r="D79" s="24">
        <f>D71</f>
        <v>49.475</v>
      </c>
      <c r="E79" s="66" t="s">
        <v>53</v>
      </c>
      <c r="F79" s="59">
        <v>204038</v>
      </c>
      <c r="G79" s="22" t="s">
        <v>12</v>
      </c>
      <c r="H79" s="37">
        <v>2.4</v>
      </c>
      <c r="I79" s="38">
        <v>2.45</v>
      </c>
      <c r="J79" s="38">
        <f>H79+I79</f>
        <v>4.85</v>
      </c>
      <c r="K79" s="39">
        <v>1.6</v>
      </c>
      <c r="L79" s="39">
        <v>1.25</v>
      </c>
      <c r="M79" s="39"/>
      <c r="N79" s="62">
        <f>IF(H79=0,"0,000",SUM(H79+I79)+(K80-K79)+(L80-L79)-M79)</f>
        <v>12</v>
      </c>
      <c r="P79" s="70"/>
    </row>
    <row r="80" spans="1:16" ht="15" customHeight="1" thickBot="1">
      <c r="A80" s="14"/>
      <c r="C80" s="31"/>
      <c r="D80" s="24">
        <f>D71</f>
        <v>49.475</v>
      </c>
      <c r="E80" s="30"/>
      <c r="F80" s="60"/>
      <c r="G80" s="23"/>
      <c r="H80" s="44">
        <v>4</v>
      </c>
      <c r="I80" s="45">
        <v>6</v>
      </c>
      <c r="J80" s="45">
        <v>10</v>
      </c>
      <c r="K80" s="46">
        <v>5</v>
      </c>
      <c r="L80" s="46">
        <v>5</v>
      </c>
      <c r="M80" s="46" t="s">
        <v>7</v>
      </c>
      <c r="N80" s="47">
        <v>20</v>
      </c>
      <c r="P80" s="70"/>
    </row>
    <row r="81" spans="1:16" ht="15" customHeight="1" thickBot="1">
      <c r="A81" s="25">
        <v>8</v>
      </c>
      <c r="B81" s="19" t="s">
        <v>141</v>
      </c>
      <c r="C81" s="55" t="s">
        <v>39</v>
      </c>
      <c r="D81" s="18">
        <f>N81+N87+N83+N85+N89</f>
        <v>46.849999999999994</v>
      </c>
      <c r="E81" s="27" t="s">
        <v>60</v>
      </c>
      <c r="F81" s="58" t="s">
        <v>62</v>
      </c>
      <c r="G81" s="20" t="s">
        <v>16</v>
      </c>
      <c r="H81" s="34">
        <v>2.3</v>
      </c>
      <c r="I81" s="35">
        <v>4.8</v>
      </c>
      <c r="J81" s="35">
        <f>H81+I81</f>
        <v>7.1</v>
      </c>
      <c r="K81" s="36">
        <v>1.65</v>
      </c>
      <c r="L81" s="36">
        <v>1.15</v>
      </c>
      <c r="M81" s="36"/>
      <c r="N81" s="48">
        <f>IF(H81=0,"0,000",SUM(H81+I81)+(K82-K81)+(L82-L81)-M81)</f>
        <v>14.299999999999999</v>
      </c>
      <c r="P81" s="70"/>
    </row>
    <row r="82" spans="1:16" ht="15" customHeight="1">
      <c r="A82" s="14"/>
      <c r="B82" s="77"/>
      <c r="C82" s="31"/>
      <c r="D82" s="24">
        <f>D81</f>
        <v>46.849999999999994</v>
      </c>
      <c r="E82" s="29" t="s">
        <v>61</v>
      </c>
      <c r="F82" s="57">
        <v>194387</v>
      </c>
      <c r="G82" s="32"/>
      <c r="H82" s="40">
        <v>4</v>
      </c>
      <c r="I82" s="41">
        <v>6</v>
      </c>
      <c r="J82" s="41">
        <v>10</v>
      </c>
      <c r="K82" s="42">
        <v>5</v>
      </c>
      <c r="L82" s="42">
        <v>5</v>
      </c>
      <c r="M82" s="42" t="s">
        <v>7</v>
      </c>
      <c r="N82" s="43">
        <v>20</v>
      </c>
      <c r="P82" s="70"/>
    </row>
    <row r="83" spans="1:16" ht="15" customHeight="1">
      <c r="A83" s="14"/>
      <c r="C83" s="31"/>
      <c r="D83" s="24">
        <f>D81</f>
        <v>46.849999999999994</v>
      </c>
      <c r="E83" s="28" t="s">
        <v>63</v>
      </c>
      <c r="F83" s="59">
        <v>201975</v>
      </c>
      <c r="G83" s="22" t="s">
        <v>14</v>
      </c>
      <c r="H83" s="37">
        <v>1.7</v>
      </c>
      <c r="I83" s="38">
        <v>2.75</v>
      </c>
      <c r="J83" s="38">
        <f>H83+I83</f>
        <v>4.45</v>
      </c>
      <c r="K83" s="39">
        <v>2.425</v>
      </c>
      <c r="L83" s="39">
        <v>1.3</v>
      </c>
      <c r="M83" s="39"/>
      <c r="N83" s="62">
        <f>IF(H83=0,"0,000",SUM(H83+I83)+(K84-K83)+(L84-L83)-M83)</f>
        <v>10.725000000000001</v>
      </c>
      <c r="P83" s="70"/>
    </row>
    <row r="84" spans="1:16" ht="15" customHeight="1">
      <c r="A84" s="14"/>
      <c r="C84" s="31"/>
      <c r="D84" s="24">
        <f>D81</f>
        <v>46.849999999999994</v>
      </c>
      <c r="E84" s="29"/>
      <c r="F84" s="56"/>
      <c r="G84" s="21"/>
      <c r="H84" s="40">
        <v>4</v>
      </c>
      <c r="I84" s="41">
        <v>6</v>
      </c>
      <c r="J84" s="41">
        <v>10</v>
      </c>
      <c r="K84" s="42">
        <v>5</v>
      </c>
      <c r="L84" s="42">
        <v>5</v>
      </c>
      <c r="M84" s="42" t="s">
        <v>7</v>
      </c>
      <c r="N84" s="43">
        <v>20</v>
      </c>
      <c r="P84" s="70"/>
    </row>
    <row r="85" spans="1:16" ht="15" customHeight="1">
      <c r="A85" s="14"/>
      <c r="C85" s="31"/>
      <c r="D85" s="24">
        <f>D81</f>
        <v>46.849999999999994</v>
      </c>
      <c r="E85" s="28"/>
      <c r="F85" s="59"/>
      <c r="G85" s="22" t="s">
        <v>13</v>
      </c>
      <c r="H85" s="37"/>
      <c r="I85" s="38"/>
      <c r="J85" s="38">
        <f>H85+I85</f>
        <v>0</v>
      </c>
      <c r="K85" s="39"/>
      <c r="L85" s="39"/>
      <c r="M85" s="39"/>
      <c r="N85" s="62" t="str">
        <f>IF(H85=0,"0,000",SUM(H85+I85)+(K86-K85)+(L86-L85)-M85)</f>
        <v>0,000</v>
      </c>
      <c r="P85" s="70"/>
    </row>
    <row r="86" spans="1:16" ht="15" customHeight="1">
      <c r="A86" s="14"/>
      <c r="C86" s="31"/>
      <c r="D86" s="24">
        <f>D81</f>
        <v>46.849999999999994</v>
      </c>
      <c r="E86" s="29"/>
      <c r="F86" s="61"/>
      <c r="G86" s="21"/>
      <c r="H86" s="40">
        <v>4</v>
      </c>
      <c r="I86" s="41">
        <v>6</v>
      </c>
      <c r="J86" s="41">
        <v>10</v>
      </c>
      <c r="K86" s="42">
        <v>5</v>
      </c>
      <c r="L86" s="42">
        <v>5</v>
      </c>
      <c r="M86" s="42" t="s">
        <v>7</v>
      </c>
      <c r="N86" s="43">
        <v>20</v>
      </c>
      <c r="P86" s="70"/>
    </row>
    <row r="87" spans="1:16" ht="15" customHeight="1">
      <c r="A87" s="14"/>
      <c r="C87" s="31"/>
      <c r="D87" s="24">
        <f>D81</f>
        <v>46.849999999999994</v>
      </c>
      <c r="E87" s="28" t="s">
        <v>63</v>
      </c>
      <c r="F87" s="59">
        <v>201975</v>
      </c>
      <c r="G87" s="22" t="s">
        <v>15</v>
      </c>
      <c r="H87" s="37">
        <v>2</v>
      </c>
      <c r="I87" s="38">
        <v>2.65</v>
      </c>
      <c r="J87" s="38">
        <f>H87+I87</f>
        <v>4.65</v>
      </c>
      <c r="K87" s="39">
        <v>2.525</v>
      </c>
      <c r="L87" s="39">
        <v>1.5</v>
      </c>
      <c r="M87" s="39"/>
      <c r="N87" s="62">
        <f>IF(H87=0,"0,000",SUM(H87+I87)+(K88-K87)+(L88-L87)-M87)</f>
        <v>10.625</v>
      </c>
      <c r="P87" s="70"/>
    </row>
    <row r="88" spans="1:16" ht="15" customHeight="1">
      <c r="A88" s="14"/>
      <c r="C88" s="31"/>
      <c r="D88" s="24">
        <f>D81</f>
        <v>46.849999999999994</v>
      </c>
      <c r="E88" s="29" t="s">
        <v>64</v>
      </c>
      <c r="F88" s="57">
        <v>138364</v>
      </c>
      <c r="G88" s="33"/>
      <c r="H88" s="40">
        <v>4</v>
      </c>
      <c r="I88" s="41">
        <v>6</v>
      </c>
      <c r="J88" s="41">
        <v>10</v>
      </c>
      <c r="K88" s="42">
        <v>5</v>
      </c>
      <c r="L88" s="42">
        <v>5</v>
      </c>
      <c r="M88" s="42" t="s">
        <v>7</v>
      </c>
      <c r="N88" s="43">
        <v>20</v>
      </c>
      <c r="P88" s="70"/>
    </row>
    <row r="89" spans="1:16" ht="15" customHeight="1">
      <c r="A89" s="14"/>
      <c r="C89" s="31"/>
      <c r="D89" s="24">
        <f>D81</f>
        <v>46.849999999999994</v>
      </c>
      <c r="E89" s="66" t="s">
        <v>64</v>
      </c>
      <c r="F89" s="67">
        <v>138364</v>
      </c>
      <c r="G89" s="22" t="s">
        <v>12</v>
      </c>
      <c r="H89" s="37">
        <v>2.3</v>
      </c>
      <c r="I89" s="38">
        <v>2</v>
      </c>
      <c r="J89" s="38">
        <f>H89+I89</f>
        <v>4.3</v>
      </c>
      <c r="K89" s="39">
        <v>1.7</v>
      </c>
      <c r="L89" s="39">
        <v>1.4</v>
      </c>
      <c r="M89" s="39"/>
      <c r="N89" s="62">
        <f>IF(H89=0,"0,000",SUM(H89+I89)+(K90-K89)+(L90-L89)-M89)</f>
        <v>11.2</v>
      </c>
      <c r="P89" s="70"/>
    </row>
    <row r="90" spans="1:16" ht="15" customHeight="1" thickBot="1">
      <c r="A90" s="14"/>
      <c r="C90" s="31"/>
      <c r="D90" s="24">
        <f>D81</f>
        <v>46.849999999999994</v>
      </c>
      <c r="E90" s="30"/>
      <c r="F90" s="60"/>
      <c r="G90" s="23"/>
      <c r="H90" s="44">
        <v>4</v>
      </c>
      <c r="I90" s="45">
        <v>6</v>
      </c>
      <c r="J90" s="45">
        <v>10</v>
      </c>
      <c r="K90" s="46">
        <v>5</v>
      </c>
      <c r="L90" s="46">
        <v>5</v>
      </c>
      <c r="M90" s="46" t="s">
        <v>7</v>
      </c>
      <c r="N90" s="47">
        <v>20</v>
      </c>
      <c r="P90" s="70"/>
    </row>
    <row r="91" spans="1:16" ht="15" customHeight="1" thickBot="1">
      <c r="A91" s="25">
        <v>9</v>
      </c>
      <c r="B91" s="19" t="s">
        <v>38</v>
      </c>
      <c r="C91" s="55" t="s">
        <v>37</v>
      </c>
      <c r="D91" s="18">
        <f>N91+N97+N93+N95+N99</f>
        <v>46.35</v>
      </c>
      <c r="E91" s="27" t="s">
        <v>79</v>
      </c>
      <c r="F91" s="58" t="s">
        <v>49</v>
      </c>
      <c r="G91" s="20" t="s">
        <v>16</v>
      </c>
      <c r="H91" s="34">
        <v>2.2</v>
      </c>
      <c r="I91" s="35">
        <v>4.2</v>
      </c>
      <c r="J91" s="35">
        <f>H91+I91</f>
        <v>6.4</v>
      </c>
      <c r="K91" s="36">
        <v>1.925</v>
      </c>
      <c r="L91" s="36">
        <v>1.1</v>
      </c>
      <c r="M91" s="36"/>
      <c r="N91" s="48">
        <f>IF(H91=0,"0,000",SUM(H91+I91)+(K92-K91)+(L92-L91)-M91)</f>
        <v>13.375000000000002</v>
      </c>
      <c r="P91" s="70"/>
    </row>
    <row r="92" spans="1:16" ht="15" customHeight="1">
      <c r="A92" s="14"/>
      <c r="B92" s="77"/>
      <c r="C92" s="31"/>
      <c r="D92" s="24">
        <f>D91</f>
        <v>46.35</v>
      </c>
      <c r="E92" s="29" t="s">
        <v>80</v>
      </c>
      <c r="F92" s="57">
        <v>172802</v>
      </c>
      <c r="G92" s="32"/>
      <c r="H92" s="40">
        <v>4</v>
      </c>
      <c r="I92" s="41">
        <v>6</v>
      </c>
      <c r="J92" s="41">
        <v>10</v>
      </c>
      <c r="K92" s="42">
        <v>5</v>
      </c>
      <c r="L92" s="42">
        <v>5</v>
      </c>
      <c r="M92" s="42" t="s">
        <v>7</v>
      </c>
      <c r="N92" s="43">
        <v>20</v>
      </c>
      <c r="P92" s="70"/>
    </row>
    <row r="93" spans="1:16" ht="15" customHeight="1">
      <c r="A93" s="14"/>
      <c r="C93" s="31"/>
      <c r="D93" s="24">
        <f>D91</f>
        <v>46.35</v>
      </c>
      <c r="E93" s="28" t="s">
        <v>47</v>
      </c>
      <c r="F93" s="59" t="s">
        <v>50</v>
      </c>
      <c r="G93" s="22" t="s">
        <v>14</v>
      </c>
      <c r="H93" s="37">
        <v>2.1</v>
      </c>
      <c r="I93" s="38">
        <v>4.2</v>
      </c>
      <c r="J93" s="38">
        <f>H93+I93</f>
        <v>6.300000000000001</v>
      </c>
      <c r="K93" s="39">
        <v>2.45</v>
      </c>
      <c r="L93" s="39">
        <v>1.1</v>
      </c>
      <c r="M93" s="39"/>
      <c r="N93" s="62">
        <f>IF(H93=0,"0,000",SUM(H93+I93)+(K94-K93)+(L94-L93)-M93)</f>
        <v>12.750000000000002</v>
      </c>
      <c r="P93" s="70"/>
    </row>
    <row r="94" spans="1:16" ht="15" customHeight="1">
      <c r="A94" s="14"/>
      <c r="C94" s="31"/>
      <c r="D94" s="24">
        <f>D91</f>
        <v>46.35</v>
      </c>
      <c r="E94" s="29"/>
      <c r="F94" s="56"/>
      <c r="G94" s="21"/>
      <c r="H94" s="40">
        <v>4</v>
      </c>
      <c r="I94" s="41">
        <v>6</v>
      </c>
      <c r="J94" s="41">
        <v>10</v>
      </c>
      <c r="K94" s="42">
        <v>5</v>
      </c>
      <c r="L94" s="42">
        <v>5</v>
      </c>
      <c r="M94" s="42" t="s">
        <v>7</v>
      </c>
      <c r="N94" s="43">
        <v>20</v>
      </c>
      <c r="P94" s="70"/>
    </row>
    <row r="95" spans="1:16" ht="15" customHeight="1">
      <c r="A95" s="14"/>
      <c r="C95" s="31"/>
      <c r="D95" s="24">
        <f>D91</f>
        <v>46.35</v>
      </c>
      <c r="E95" s="28" t="s">
        <v>143</v>
      </c>
      <c r="F95" s="59" t="s">
        <v>144</v>
      </c>
      <c r="G95" s="22" t="s">
        <v>13</v>
      </c>
      <c r="H95" s="37">
        <v>1.9</v>
      </c>
      <c r="I95" s="38">
        <v>2.1</v>
      </c>
      <c r="J95" s="38">
        <f>H95+I95</f>
        <v>4</v>
      </c>
      <c r="K95" s="39">
        <v>2.15</v>
      </c>
      <c r="L95" s="39">
        <v>1.5</v>
      </c>
      <c r="M95" s="39"/>
      <c r="N95" s="62">
        <f>IF(H95=0,"0,000",SUM(H95+I95)+(K96-K95)+(L96-L95)-M95)</f>
        <v>10.35</v>
      </c>
      <c r="P95" s="70"/>
    </row>
    <row r="96" spans="1:16" ht="15" customHeight="1">
      <c r="A96" s="14"/>
      <c r="C96" s="31"/>
      <c r="D96" s="24">
        <f>D91</f>
        <v>46.35</v>
      </c>
      <c r="E96" s="29"/>
      <c r="F96" s="61"/>
      <c r="G96" s="21"/>
      <c r="H96" s="40">
        <v>4</v>
      </c>
      <c r="I96" s="41">
        <v>6</v>
      </c>
      <c r="J96" s="41">
        <v>10</v>
      </c>
      <c r="K96" s="42">
        <v>5</v>
      </c>
      <c r="L96" s="42">
        <v>5</v>
      </c>
      <c r="M96" s="42" t="s">
        <v>7</v>
      </c>
      <c r="N96" s="43">
        <v>20</v>
      </c>
      <c r="P96" s="70"/>
    </row>
    <row r="97" spans="1:16" ht="15" customHeight="1">
      <c r="A97" s="14"/>
      <c r="C97" s="31"/>
      <c r="D97" s="24">
        <f>D91</f>
        <v>46.35</v>
      </c>
      <c r="E97" s="28"/>
      <c r="F97" s="59"/>
      <c r="G97" s="22" t="s">
        <v>15</v>
      </c>
      <c r="H97" s="37"/>
      <c r="I97" s="38"/>
      <c r="J97" s="38">
        <f>H97+I97</f>
        <v>0</v>
      </c>
      <c r="K97" s="39"/>
      <c r="L97" s="39"/>
      <c r="M97" s="39"/>
      <c r="N97" s="62" t="str">
        <f>IF(H97=0,"0,000",SUM(H97+I97)+(K98-K97)+(L98-L97)-M97)</f>
        <v>0,000</v>
      </c>
      <c r="P97" s="70"/>
    </row>
    <row r="98" spans="1:16" ht="15" customHeight="1">
      <c r="A98" s="14"/>
      <c r="C98" s="31"/>
      <c r="D98" s="24">
        <f>D91</f>
        <v>46.35</v>
      </c>
      <c r="E98" s="29"/>
      <c r="F98" s="57"/>
      <c r="G98" s="33"/>
      <c r="H98" s="40">
        <v>4</v>
      </c>
      <c r="I98" s="41">
        <v>6</v>
      </c>
      <c r="J98" s="41">
        <v>10</v>
      </c>
      <c r="K98" s="42">
        <v>5</v>
      </c>
      <c r="L98" s="42">
        <v>5</v>
      </c>
      <c r="M98" s="42" t="s">
        <v>7</v>
      </c>
      <c r="N98" s="43">
        <v>20</v>
      </c>
      <c r="P98" s="70"/>
    </row>
    <row r="99" spans="1:16" ht="15" customHeight="1">
      <c r="A99" s="14"/>
      <c r="C99" s="31"/>
      <c r="D99" s="24">
        <f>D91</f>
        <v>46.35</v>
      </c>
      <c r="E99" s="28" t="s">
        <v>48</v>
      </c>
      <c r="F99" s="59" t="s">
        <v>51</v>
      </c>
      <c r="G99" s="22" t="s">
        <v>12</v>
      </c>
      <c r="H99" s="37">
        <v>1.5</v>
      </c>
      <c r="I99" s="38">
        <v>1.75</v>
      </c>
      <c r="J99" s="38">
        <f>H99+I99</f>
        <v>3.25</v>
      </c>
      <c r="K99" s="39">
        <v>1.825</v>
      </c>
      <c r="L99" s="39">
        <v>1.55</v>
      </c>
      <c r="M99" s="39"/>
      <c r="N99" s="62">
        <f>IF(H99=0,"0,000",SUM(H99+I99)+(K100-K99)+(L100-L99)-M99)</f>
        <v>9.875</v>
      </c>
      <c r="P99" s="70"/>
    </row>
    <row r="100" spans="1:16" ht="15" customHeight="1" thickBot="1">
      <c r="A100" s="14"/>
      <c r="C100" s="31"/>
      <c r="D100" s="24">
        <f>D91</f>
        <v>46.35</v>
      </c>
      <c r="E100" s="30"/>
      <c r="F100" s="60"/>
      <c r="G100" s="23"/>
      <c r="H100" s="44">
        <v>4</v>
      </c>
      <c r="I100" s="45">
        <v>6</v>
      </c>
      <c r="J100" s="45">
        <v>10</v>
      </c>
      <c r="K100" s="46">
        <v>5</v>
      </c>
      <c r="L100" s="46">
        <v>5</v>
      </c>
      <c r="M100" s="46" t="s">
        <v>7</v>
      </c>
      <c r="N100" s="47">
        <v>20</v>
      </c>
      <c r="P100" s="70"/>
    </row>
    <row r="101" spans="1:16" ht="15" customHeight="1" thickBot="1">
      <c r="A101" s="25">
        <v>10</v>
      </c>
      <c r="B101" s="19" t="s">
        <v>25</v>
      </c>
      <c r="C101" s="55" t="s">
        <v>26</v>
      </c>
      <c r="D101" s="18">
        <f>N101+N107+N103+N105+N109</f>
        <v>45</v>
      </c>
      <c r="E101" s="27" t="s">
        <v>122</v>
      </c>
      <c r="F101" s="58" t="s">
        <v>123</v>
      </c>
      <c r="G101" s="20" t="s">
        <v>16</v>
      </c>
      <c r="H101" s="34">
        <v>2.1</v>
      </c>
      <c r="I101" s="35">
        <v>3.2</v>
      </c>
      <c r="J101" s="35">
        <f>H101+I101</f>
        <v>5.300000000000001</v>
      </c>
      <c r="K101" s="36">
        <v>1.8</v>
      </c>
      <c r="L101" s="36">
        <v>1.1</v>
      </c>
      <c r="M101" s="36"/>
      <c r="N101" s="48">
        <f>IF(H101=0,"0,000",SUM(H101+I101)+(K102-K101)+(L102-L101)-M101)</f>
        <v>12.4</v>
      </c>
      <c r="P101" s="70"/>
    </row>
    <row r="102" spans="1:16" ht="15" customHeight="1">
      <c r="A102" s="14"/>
      <c r="B102" s="80"/>
      <c r="C102" s="31"/>
      <c r="D102" s="24">
        <f>D101</f>
        <v>45</v>
      </c>
      <c r="E102" s="29" t="s">
        <v>91</v>
      </c>
      <c r="F102" s="57">
        <v>172270</v>
      </c>
      <c r="G102" s="32"/>
      <c r="H102" s="40">
        <v>4</v>
      </c>
      <c r="I102" s="41">
        <v>6</v>
      </c>
      <c r="J102" s="41">
        <v>10</v>
      </c>
      <c r="K102" s="42">
        <v>5</v>
      </c>
      <c r="L102" s="42">
        <v>5</v>
      </c>
      <c r="M102" s="42" t="s">
        <v>7</v>
      </c>
      <c r="N102" s="43">
        <v>20</v>
      </c>
      <c r="P102" s="70"/>
    </row>
    <row r="103" spans="1:16" ht="15" customHeight="1">
      <c r="A103" s="14"/>
      <c r="C103" s="31"/>
      <c r="D103" s="24">
        <f>D101</f>
        <v>45</v>
      </c>
      <c r="E103" s="28" t="s">
        <v>92</v>
      </c>
      <c r="F103" s="59">
        <v>172270</v>
      </c>
      <c r="G103" s="22" t="s">
        <v>14</v>
      </c>
      <c r="H103" s="37">
        <v>1.7</v>
      </c>
      <c r="I103" s="38">
        <v>2.75</v>
      </c>
      <c r="J103" s="38">
        <f>H103+I103</f>
        <v>4.45</v>
      </c>
      <c r="K103" s="39">
        <v>2.1</v>
      </c>
      <c r="L103" s="39">
        <v>1.15</v>
      </c>
      <c r="M103" s="39"/>
      <c r="N103" s="62">
        <f>IF(H103=0,"0,000",SUM(H103+I103)+(K104-K103)+(L104-L103)-M103)</f>
        <v>11.2</v>
      </c>
      <c r="P103" s="70"/>
    </row>
    <row r="104" spans="1:16" ht="15" customHeight="1">
      <c r="A104" s="14"/>
      <c r="C104" s="31"/>
      <c r="D104" s="24">
        <f>D101</f>
        <v>45</v>
      </c>
      <c r="E104" s="29"/>
      <c r="F104" s="56"/>
      <c r="G104" s="21"/>
      <c r="H104" s="40">
        <v>4</v>
      </c>
      <c r="I104" s="41">
        <v>6</v>
      </c>
      <c r="J104" s="41">
        <v>10</v>
      </c>
      <c r="K104" s="42">
        <v>5</v>
      </c>
      <c r="L104" s="42">
        <v>5</v>
      </c>
      <c r="M104" s="42" t="s">
        <v>7</v>
      </c>
      <c r="N104" s="43">
        <v>20</v>
      </c>
      <c r="P104" s="70"/>
    </row>
    <row r="105" spans="1:16" ht="15" customHeight="1">
      <c r="A105" s="14"/>
      <c r="C105" s="31"/>
      <c r="D105" s="24">
        <f>D101</f>
        <v>45</v>
      </c>
      <c r="E105" s="28"/>
      <c r="F105" s="59"/>
      <c r="G105" s="22" t="s">
        <v>13</v>
      </c>
      <c r="H105" s="37">
        <v>2.5</v>
      </c>
      <c r="I105" s="38">
        <v>2.35</v>
      </c>
      <c r="J105" s="38">
        <f>H105+I105</f>
        <v>4.85</v>
      </c>
      <c r="K105" s="39">
        <v>2.15</v>
      </c>
      <c r="L105" s="39">
        <v>1.1</v>
      </c>
      <c r="M105" s="39"/>
      <c r="N105" s="62">
        <f>IF(H105=0,"0,000",SUM(H105+I105)+(K106-K105)+(L106-L105)-M105)</f>
        <v>11.6</v>
      </c>
      <c r="P105" s="70"/>
    </row>
    <row r="106" spans="1:16" ht="15" customHeight="1">
      <c r="A106" s="14"/>
      <c r="C106" s="31"/>
      <c r="D106" s="24">
        <f>D101</f>
        <v>45</v>
      </c>
      <c r="E106" s="29"/>
      <c r="F106" s="56"/>
      <c r="G106" s="21"/>
      <c r="H106" s="40">
        <v>4</v>
      </c>
      <c r="I106" s="41">
        <v>6</v>
      </c>
      <c r="J106" s="41">
        <v>10</v>
      </c>
      <c r="K106" s="42">
        <v>5</v>
      </c>
      <c r="L106" s="42">
        <v>5</v>
      </c>
      <c r="M106" s="42" t="s">
        <v>7</v>
      </c>
      <c r="N106" s="43">
        <v>20</v>
      </c>
      <c r="P106" s="70"/>
    </row>
    <row r="107" spans="1:16" ht="15" customHeight="1">
      <c r="A107" s="14"/>
      <c r="C107" s="31"/>
      <c r="D107" s="24">
        <f>D101</f>
        <v>45</v>
      </c>
      <c r="E107" s="28" t="s">
        <v>93</v>
      </c>
      <c r="F107" s="59">
        <v>78533</v>
      </c>
      <c r="G107" s="22" t="s">
        <v>15</v>
      </c>
      <c r="H107" s="37"/>
      <c r="I107" s="38"/>
      <c r="J107" s="38">
        <f>H107+I107</f>
        <v>0</v>
      </c>
      <c r="K107" s="39"/>
      <c r="L107" s="39"/>
      <c r="M107" s="39"/>
      <c r="N107" s="62" t="str">
        <f>IF(H107=0,"0,000",SUM(H107+I107)+(K108-K107)+(L108-L107)-M107)</f>
        <v>0,000</v>
      </c>
      <c r="P107" s="70"/>
    </row>
    <row r="108" spans="1:16" ht="15" customHeight="1">
      <c r="A108" s="14"/>
      <c r="C108" s="31"/>
      <c r="D108" s="24">
        <f>D101</f>
        <v>45</v>
      </c>
      <c r="E108" s="69" t="s">
        <v>92</v>
      </c>
      <c r="F108" s="63">
        <v>172270</v>
      </c>
      <c r="G108" s="33"/>
      <c r="H108" s="40">
        <v>4</v>
      </c>
      <c r="I108" s="41">
        <v>6</v>
      </c>
      <c r="J108" s="41">
        <v>10</v>
      </c>
      <c r="K108" s="42">
        <v>5</v>
      </c>
      <c r="L108" s="42">
        <v>5</v>
      </c>
      <c r="M108" s="42" t="s">
        <v>7</v>
      </c>
      <c r="N108" s="43">
        <v>20</v>
      </c>
      <c r="P108" s="70"/>
    </row>
    <row r="109" spans="1:16" ht="15" customHeight="1">
      <c r="A109" s="14"/>
      <c r="C109" s="31"/>
      <c r="D109" s="24">
        <f>D101</f>
        <v>45</v>
      </c>
      <c r="E109" s="28" t="s">
        <v>93</v>
      </c>
      <c r="F109" s="59">
        <v>78533</v>
      </c>
      <c r="G109" s="22" t="s">
        <v>12</v>
      </c>
      <c r="H109" s="37">
        <v>1.9</v>
      </c>
      <c r="I109" s="38">
        <v>1.35</v>
      </c>
      <c r="J109" s="38">
        <f>H109+I109</f>
        <v>3.25</v>
      </c>
      <c r="K109" s="39">
        <v>2.1</v>
      </c>
      <c r="L109" s="39">
        <v>1.35</v>
      </c>
      <c r="M109" s="39"/>
      <c r="N109" s="62">
        <f>IF(H109=0,"0,000",SUM(H109+I109)+(K110-K109)+(L110-L109)-M109)</f>
        <v>9.8</v>
      </c>
      <c r="P109" s="70"/>
    </row>
    <row r="110" spans="1:16" ht="15" customHeight="1" thickBot="1">
      <c r="A110" s="14"/>
      <c r="C110" s="31"/>
      <c r="D110" s="24">
        <f>D101</f>
        <v>45</v>
      </c>
      <c r="E110" s="30"/>
      <c r="F110" s="60"/>
      <c r="G110" s="23"/>
      <c r="H110" s="44">
        <v>4</v>
      </c>
      <c r="I110" s="45">
        <v>6</v>
      </c>
      <c r="J110" s="45">
        <v>10</v>
      </c>
      <c r="K110" s="46">
        <v>5</v>
      </c>
      <c r="L110" s="46">
        <v>5</v>
      </c>
      <c r="M110" s="46" t="s">
        <v>7</v>
      </c>
      <c r="N110" s="47">
        <v>20</v>
      </c>
      <c r="P110" s="70"/>
    </row>
    <row r="111" spans="1:16" ht="15" customHeight="1" thickBot="1">
      <c r="A111" s="25">
        <v>11</v>
      </c>
      <c r="B111" s="19" t="s">
        <v>156</v>
      </c>
      <c r="C111" s="55" t="s">
        <v>29</v>
      </c>
      <c r="D111" s="18">
        <f>N111+N117+N113+N115+N119</f>
        <v>43.525</v>
      </c>
      <c r="E111" s="27" t="s">
        <v>94</v>
      </c>
      <c r="F111" s="58" t="s">
        <v>96</v>
      </c>
      <c r="G111" s="20" t="s">
        <v>16</v>
      </c>
      <c r="H111" s="34">
        <v>2</v>
      </c>
      <c r="I111" s="35">
        <v>4.1</v>
      </c>
      <c r="J111" s="35">
        <f>H111+I111</f>
        <v>6.1</v>
      </c>
      <c r="K111" s="36">
        <v>1.7</v>
      </c>
      <c r="L111" s="36">
        <v>1</v>
      </c>
      <c r="M111" s="36"/>
      <c r="N111" s="48">
        <f>IF(H111=0,"0,000",SUM(H111+I111)+(K112-K111)+(L112-L111)-M111)</f>
        <v>13.399999999999999</v>
      </c>
      <c r="P111" s="70"/>
    </row>
    <row r="112" spans="1:16" ht="15" customHeight="1">
      <c r="A112" s="14"/>
      <c r="B112" s="77"/>
      <c r="C112" s="31"/>
      <c r="D112" s="24">
        <f>D111</f>
        <v>43.525</v>
      </c>
      <c r="E112" s="29" t="s">
        <v>95</v>
      </c>
      <c r="F112" s="57">
        <v>169979</v>
      </c>
      <c r="G112" s="32"/>
      <c r="H112" s="40">
        <v>4</v>
      </c>
      <c r="I112" s="41">
        <v>6</v>
      </c>
      <c r="J112" s="41">
        <v>10</v>
      </c>
      <c r="K112" s="42">
        <v>5</v>
      </c>
      <c r="L112" s="42">
        <v>5</v>
      </c>
      <c r="M112" s="42" t="s">
        <v>7</v>
      </c>
      <c r="N112" s="43">
        <v>20</v>
      </c>
      <c r="P112" s="70"/>
    </row>
    <row r="113" spans="1:16" ht="15" customHeight="1">
      <c r="A113" s="14"/>
      <c r="C113" s="31"/>
      <c r="D113" s="24">
        <f>D111</f>
        <v>43.525</v>
      </c>
      <c r="E113" s="28" t="s">
        <v>97</v>
      </c>
      <c r="F113" s="59">
        <v>216319</v>
      </c>
      <c r="G113" s="22" t="s">
        <v>14</v>
      </c>
      <c r="H113" s="37">
        <v>1.6</v>
      </c>
      <c r="I113" s="38">
        <v>2.45</v>
      </c>
      <c r="J113" s="38">
        <f>H113+I113</f>
        <v>4.050000000000001</v>
      </c>
      <c r="K113" s="39">
        <v>2.525</v>
      </c>
      <c r="L113" s="39">
        <v>1.6</v>
      </c>
      <c r="M113" s="39"/>
      <c r="N113" s="62">
        <f>IF(H113=0,"0,000",SUM(H113+I113)+(K114-K113)+(L114-L113)-M113)</f>
        <v>9.925</v>
      </c>
      <c r="P113" s="70"/>
    </row>
    <row r="114" spans="1:16" ht="15" customHeight="1">
      <c r="A114" s="14"/>
      <c r="C114" s="31"/>
      <c r="D114" s="24">
        <f>D111</f>
        <v>43.525</v>
      </c>
      <c r="E114" s="29"/>
      <c r="F114" s="56"/>
      <c r="G114" s="21"/>
      <c r="H114" s="40">
        <v>4</v>
      </c>
      <c r="I114" s="41">
        <v>6</v>
      </c>
      <c r="J114" s="41">
        <v>10</v>
      </c>
      <c r="K114" s="42">
        <v>5</v>
      </c>
      <c r="L114" s="42">
        <v>5</v>
      </c>
      <c r="M114" s="42" t="s">
        <v>7</v>
      </c>
      <c r="N114" s="43">
        <v>20</v>
      </c>
      <c r="P114" s="70"/>
    </row>
    <row r="115" spans="1:16" ht="15" customHeight="1">
      <c r="A115" s="14"/>
      <c r="C115" s="31"/>
      <c r="D115" s="24">
        <f>D111</f>
        <v>43.525</v>
      </c>
      <c r="E115" s="28"/>
      <c r="F115" s="59"/>
      <c r="G115" s="22" t="s">
        <v>13</v>
      </c>
      <c r="H115" s="37"/>
      <c r="I115" s="38"/>
      <c r="J115" s="38">
        <f>H115+I115</f>
        <v>0</v>
      </c>
      <c r="K115" s="39"/>
      <c r="L115" s="39"/>
      <c r="M115" s="39"/>
      <c r="N115" s="62" t="str">
        <f>IF(H115=0,"0,000",SUM(H115+I115)+(K116-K115)+(L116-L115)-M115)</f>
        <v>0,000</v>
      </c>
      <c r="P115" s="70"/>
    </row>
    <row r="116" spans="1:16" ht="15" customHeight="1">
      <c r="A116" s="14"/>
      <c r="C116" s="31"/>
      <c r="D116" s="24">
        <f>D111</f>
        <v>43.525</v>
      </c>
      <c r="E116" s="29"/>
      <c r="F116" s="61"/>
      <c r="G116" s="21"/>
      <c r="H116" s="40">
        <v>4</v>
      </c>
      <c r="I116" s="41">
        <v>6</v>
      </c>
      <c r="J116" s="41">
        <v>10</v>
      </c>
      <c r="K116" s="42">
        <v>5</v>
      </c>
      <c r="L116" s="42">
        <v>5</v>
      </c>
      <c r="M116" s="42" t="s">
        <v>7</v>
      </c>
      <c r="N116" s="43">
        <v>20</v>
      </c>
      <c r="P116" s="70"/>
    </row>
    <row r="117" spans="1:16" ht="15" customHeight="1">
      <c r="A117" s="14"/>
      <c r="C117" s="31"/>
      <c r="D117" s="24">
        <f>D111</f>
        <v>43.525</v>
      </c>
      <c r="E117" s="28" t="s">
        <v>97</v>
      </c>
      <c r="F117" s="59">
        <v>216319</v>
      </c>
      <c r="G117" s="22" t="s">
        <v>15</v>
      </c>
      <c r="H117" s="37">
        <v>1.7</v>
      </c>
      <c r="I117" s="38">
        <v>2.05</v>
      </c>
      <c r="J117" s="38">
        <f>H117+I117</f>
        <v>3.75</v>
      </c>
      <c r="K117" s="39">
        <v>2.675</v>
      </c>
      <c r="L117" s="39">
        <v>1.4</v>
      </c>
      <c r="M117" s="39"/>
      <c r="N117" s="62">
        <f>IF(H117=0,"0,000",SUM(H117+I117)+(K118-K117)+(L118-L117)-M117)</f>
        <v>9.675</v>
      </c>
      <c r="P117" s="70"/>
    </row>
    <row r="118" spans="1:16" ht="15" customHeight="1">
      <c r="A118" s="14"/>
      <c r="C118" s="31"/>
      <c r="D118" s="24">
        <f>D111</f>
        <v>43.525</v>
      </c>
      <c r="E118" s="29" t="s">
        <v>98</v>
      </c>
      <c r="F118" s="57">
        <v>169979</v>
      </c>
      <c r="G118" s="33"/>
      <c r="H118" s="40">
        <v>4</v>
      </c>
      <c r="I118" s="41">
        <v>6</v>
      </c>
      <c r="J118" s="41">
        <v>10</v>
      </c>
      <c r="K118" s="42">
        <v>5</v>
      </c>
      <c r="L118" s="42">
        <v>5</v>
      </c>
      <c r="M118" s="42" t="s">
        <v>7</v>
      </c>
      <c r="N118" s="43">
        <v>20</v>
      </c>
      <c r="P118" s="70"/>
    </row>
    <row r="119" spans="1:16" ht="15" customHeight="1">
      <c r="A119" s="14"/>
      <c r="C119" s="31"/>
      <c r="D119" s="24">
        <f>D111</f>
        <v>43.525</v>
      </c>
      <c r="E119" s="66" t="s">
        <v>98</v>
      </c>
      <c r="F119" s="67">
        <v>169979</v>
      </c>
      <c r="G119" s="22" t="s">
        <v>12</v>
      </c>
      <c r="H119" s="37">
        <v>1.3</v>
      </c>
      <c r="I119" s="38">
        <v>1.9</v>
      </c>
      <c r="J119" s="38">
        <f>H119+I119</f>
        <v>3.2</v>
      </c>
      <c r="K119" s="39">
        <v>1.575</v>
      </c>
      <c r="L119" s="39">
        <v>1.1</v>
      </c>
      <c r="M119" s="39"/>
      <c r="N119" s="62">
        <f>IF(H119=0,"0,000",SUM(H119+I119)+(K120-K119)+(L120-L119)-M119)</f>
        <v>10.525</v>
      </c>
      <c r="P119" s="70"/>
    </row>
    <row r="120" spans="1:16" ht="15" customHeight="1" thickBot="1">
      <c r="A120" s="14"/>
      <c r="C120" s="31"/>
      <c r="D120" s="24">
        <f>D111</f>
        <v>43.525</v>
      </c>
      <c r="E120" s="30"/>
      <c r="F120" s="60"/>
      <c r="G120" s="23"/>
      <c r="H120" s="44">
        <v>4</v>
      </c>
      <c r="I120" s="45">
        <v>6</v>
      </c>
      <c r="J120" s="45">
        <v>10</v>
      </c>
      <c r="K120" s="46">
        <v>5</v>
      </c>
      <c r="L120" s="46">
        <v>5</v>
      </c>
      <c r="M120" s="46" t="s">
        <v>7</v>
      </c>
      <c r="N120" s="47">
        <v>20</v>
      </c>
      <c r="P120" s="70"/>
    </row>
    <row r="121" spans="1:16" ht="15" customHeight="1" thickBot="1">
      <c r="A121" s="25">
        <v>12</v>
      </c>
      <c r="B121" s="19" t="s">
        <v>45</v>
      </c>
      <c r="C121" s="55" t="s">
        <v>46</v>
      </c>
      <c r="D121" s="18">
        <f>N121+N127+N123+N125+N129</f>
        <v>42.825</v>
      </c>
      <c r="E121" s="27" t="s">
        <v>147</v>
      </c>
      <c r="F121" s="58" t="s">
        <v>148</v>
      </c>
      <c r="G121" s="20" t="s">
        <v>16</v>
      </c>
      <c r="H121" s="34">
        <v>2.1</v>
      </c>
      <c r="I121" s="35">
        <v>4.4</v>
      </c>
      <c r="J121" s="35">
        <f>H121+I121</f>
        <v>6.5</v>
      </c>
      <c r="K121" s="36">
        <v>1.475</v>
      </c>
      <c r="L121" s="36">
        <v>1.6</v>
      </c>
      <c r="M121" s="36"/>
      <c r="N121" s="48">
        <f>IF(H121=0,"0,000",SUM(H121+I121)+(K122-K121)+(L122-L121)-M121)</f>
        <v>13.425</v>
      </c>
      <c r="P121" s="70"/>
    </row>
    <row r="122" spans="1:16" ht="15" customHeight="1">
      <c r="A122" s="14"/>
      <c r="B122" s="77"/>
      <c r="C122" s="31"/>
      <c r="D122" s="24">
        <f>D121</f>
        <v>42.825</v>
      </c>
      <c r="E122" s="29" t="s">
        <v>107</v>
      </c>
      <c r="F122" s="57">
        <v>281931</v>
      </c>
      <c r="G122" s="32"/>
      <c r="H122" s="40">
        <v>4</v>
      </c>
      <c r="I122" s="41">
        <v>6</v>
      </c>
      <c r="J122" s="41">
        <v>10</v>
      </c>
      <c r="K122" s="42">
        <v>5</v>
      </c>
      <c r="L122" s="42">
        <v>5</v>
      </c>
      <c r="M122" s="42" t="s">
        <v>7</v>
      </c>
      <c r="N122" s="43">
        <v>20</v>
      </c>
      <c r="P122" s="70"/>
    </row>
    <row r="123" spans="1:16" ht="15" customHeight="1">
      <c r="A123" s="14"/>
      <c r="C123" s="31"/>
      <c r="D123" s="24">
        <f>D121</f>
        <v>42.825</v>
      </c>
      <c r="E123" s="28" t="s">
        <v>108</v>
      </c>
      <c r="F123" s="59">
        <v>281212</v>
      </c>
      <c r="G123" s="22" t="s">
        <v>14</v>
      </c>
      <c r="H123" s="37">
        <v>1.5</v>
      </c>
      <c r="I123" s="38">
        <v>2.7</v>
      </c>
      <c r="J123" s="38">
        <f>H123+I123</f>
        <v>4.2</v>
      </c>
      <c r="K123" s="39">
        <v>2.675</v>
      </c>
      <c r="L123" s="39">
        <v>1.35</v>
      </c>
      <c r="M123" s="39"/>
      <c r="N123" s="62">
        <f>IF(H123=0,"0,000",SUM(H123+I123)+(K124-K123)+(L124-L123)-M123)</f>
        <v>10.175</v>
      </c>
      <c r="P123" s="70"/>
    </row>
    <row r="124" spans="1:16" ht="15" customHeight="1">
      <c r="A124" s="14"/>
      <c r="C124" s="31"/>
      <c r="D124" s="24">
        <f>D121</f>
        <v>42.825</v>
      </c>
      <c r="E124" s="29"/>
      <c r="F124" s="56"/>
      <c r="G124" s="21"/>
      <c r="H124" s="40">
        <v>3</v>
      </c>
      <c r="I124" s="41">
        <v>5</v>
      </c>
      <c r="J124" s="41">
        <v>10</v>
      </c>
      <c r="K124" s="42">
        <v>5</v>
      </c>
      <c r="L124" s="42">
        <v>5</v>
      </c>
      <c r="M124" s="42" t="s">
        <v>7</v>
      </c>
      <c r="N124" s="43">
        <v>20</v>
      </c>
      <c r="P124" s="70"/>
    </row>
    <row r="125" spans="1:16" ht="15" customHeight="1">
      <c r="A125" s="14"/>
      <c r="C125" s="31"/>
      <c r="D125" s="24">
        <f>D121</f>
        <v>42.825</v>
      </c>
      <c r="E125" s="28" t="s">
        <v>110</v>
      </c>
      <c r="F125" s="59">
        <v>281206</v>
      </c>
      <c r="G125" s="22" t="s">
        <v>13</v>
      </c>
      <c r="H125" s="37">
        <v>1.8</v>
      </c>
      <c r="I125" s="38">
        <v>1.6</v>
      </c>
      <c r="J125" s="38">
        <f>H125+I125</f>
        <v>3.4000000000000004</v>
      </c>
      <c r="K125" s="39">
        <v>1.9</v>
      </c>
      <c r="L125" s="39">
        <v>1.9</v>
      </c>
      <c r="M125" s="39"/>
      <c r="N125" s="62">
        <f>IF(H125=0,"0,000",SUM(H125+I125)+(K126-K125)+(L126-L125)-M125)</f>
        <v>9.6</v>
      </c>
      <c r="P125" s="70"/>
    </row>
    <row r="126" spans="1:16" ht="15" customHeight="1">
      <c r="A126" s="14"/>
      <c r="C126" s="31"/>
      <c r="D126" s="24">
        <f>D121</f>
        <v>42.825</v>
      </c>
      <c r="E126" s="29"/>
      <c r="F126" s="61"/>
      <c r="G126" s="21"/>
      <c r="H126" s="40">
        <v>4</v>
      </c>
      <c r="I126" s="41">
        <v>6</v>
      </c>
      <c r="J126" s="41">
        <v>10</v>
      </c>
      <c r="K126" s="42">
        <v>5</v>
      </c>
      <c r="L126" s="42">
        <v>5</v>
      </c>
      <c r="M126" s="42" t="s">
        <v>7</v>
      </c>
      <c r="N126" s="43">
        <v>20</v>
      </c>
      <c r="P126" s="70"/>
    </row>
    <row r="127" spans="1:16" ht="15" customHeight="1">
      <c r="A127" s="14"/>
      <c r="C127" s="31"/>
      <c r="D127" s="24">
        <f>D121</f>
        <v>42.825</v>
      </c>
      <c r="E127" s="28"/>
      <c r="F127" s="59"/>
      <c r="G127" s="22" t="s">
        <v>15</v>
      </c>
      <c r="H127" s="37"/>
      <c r="I127" s="38"/>
      <c r="J127" s="38">
        <f>H127+I127</f>
        <v>0</v>
      </c>
      <c r="K127" s="39"/>
      <c r="L127" s="39"/>
      <c r="M127" s="39"/>
      <c r="N127" s="62" t="str">
        <f>IF(H127=0,"0,000",SUM(H127+I127)+(K128-K127)+(L128-L127)-M127)</f>
        <v>0,000</v>
      </c>
      <c r="P127" s="70"/>
    </row>
    <row r="128" spans="1:16" ht="15" customHeight="1">
      <c r="A128" s="14"/>
      <c r="C128" s="31"/>
      <c r="D128" s="24">
        <f>D121</f>
        <v>42.825</v>
      </c>
      <c r="E128" s="29"/>
      <c r="F128" s="57"/>
      <c r="G128" s="33"/>
      <c r="H128" s="40">
        <v>4</v>
      </c>
      <c r="I128" s="41">
        <v>6</v>
      </c>
      <c r="J128" s="41">
        <v>10</v>
      </c>
      <c r="K128" s="42">
        <v>5</v>
      </c>
      <c r="L128" s="42">
        <v>5</v>
      </c>
      <c r="M128" s="42" t="s">
        <v>7</v>
      </c>
      <c r="N128" s="43">
        <v>20</v>
      </c>
      <c r="P128" s="70"/>
    </row>
    <row r="129" spans="1:16" ht="15" customHeight="1">
      <c r="A129" s="14"/>
      <c r="C129" s="31"/>
      <c r="D129" s="24">
        <f>D121</f>
        <v>42.825</v>
      </c>
      <c r="E129" s="28" t="s">
        <v>109</v>
      </c>
      <c r="F129" s="59">
        <v>281207</v>
      </c>
      <c r="G129" s="22" t="s">
        <v>12</v>
      </c>
      <c r="H129" s="37">
        <v>1.9</v>
      </c>
      <c r="I129" s="38">
        <v>1.65</v>
      </c>
      <c r="J129" s="38">
        <f>H129+I129</f>
        <v>3.55</v>
      </c>
      <c r="K129" s="39">
        <v>2.175</v>
      </c>
      <c r="L129" s="39">
        <v>1.75</v>
      </c>
      <c r="M129" s="39"/>
      <c r="N129" s="62">
        <f>IF(H129=0,"0,000",SUM(H129+I129)+(K130-K129)+(L130-L129)-M129)</f>
        <v>9.625</v>
      </c>
      <c r="P129" s="70"/>
    </row>
    <row r="130" spans="1:16" ht="15" customHeight="1" thickBot="1">
      <c r="A130" s="14"/>
      <c r="C130" s="31"/>
      <c r="D130" s="24">
        <f>D121</f>
        <v>42.825</v>
      </c>
      <c r="E130" s="30"/>
      <c r="F130" s="60"/>
      <c r="G130" s="23"/>
      <c r="H130" s="44">
        <v>4</v>
      </c>
      <c r="I130" s="45">
        <v>6</v>
      </c>
      <c r="J130" s="45">
        <v>10</v>
      </c>
      <c r="K130" s="46">
        <v>5</v>
      </c>
      <c r="L130" s="46">
        <v>5</v>
      </c>
      <c r="M130" s="46" t="s">
        <v>7</v>
      </c>
      <c r="N130" s="47">
        <v>20</v>
      </c>
      <c r="P130" s="70"/>
    </row>
    <row r="131" spans="1:16" ht="15" customHeight="1" thickBot="1">
      <c r="A131" s="25">
        <v>13</v>
      </c>
      <c r="B131" s="19" t="s">
        <v>138</v>
      </c>
      <c r="C131" s="55" t="s">
        <v>32</v>
      </c>
      <c r="D131" s="18">
        <f>N131+N137+N133+N135+N139</f>
        <v>41.474999999999994</v>
      </c>
      <c r="E131" s="27" t="s">
        <v>81</v>
      </c>
      <c r="F131" s="58" t="s">
        <v>83</v>
      </c>
      <c r="G131" s="20" t="s">
        <v>16</v>
      </c>
      <c r="H131" s="34">
        <v>1.7</v>
      </c>
      <c r="I131" s="35">
        <v>3.9</v>
      </c>
      <c r="J131" s="35">
        <f>H131+I131</f>
        <v>5.6</v>
      </c>
      <c r="K131" s="36">
        <v>1.525</v>
      </c>
      <c r="L131" s="36">
        <v>1.15</v>
      </c>
      <c r="M131" s="36"/>
      <c r="N131" s="48">
        <f>IF(H131=0,"0,000",SUM(H131+I131)+(K132-K131)+(L132-L131)-M131)</f>
        <v>12.924999999999999</v>
      </c>
      <c r="P131" s="70"/>
    </row>
    <row r="132" spans="1:16" ht="15" customHeight="1">
      <c r="A132" s="14"/>
      <c r="B132" s="81"/>
      <c r="C132" s="71"/>
      <c r="D132" s="24">
        <f>D131</f>
        <v>41.474999999999994</v>
      </c>
      <c r="E132" s="29" t="s">
        <v>82</v>
      </c>
      <c r="F132" s="57">
        <v>233475</v>
      </c>
      <c r="G132" s="32"/>
      <c r="H132" s="40">
        <v>4</v>
      </c>
      <c r="I132" s="41">
        <v>6</v>
      </c>
      <c r="J132" s="41">
        <v>10</v>
      </c>
      <c r="K132" s="42">
        <v>5</v>
      </c>
      <c r="L132" s="42">
        <v>5</v>
      </c>
      <c r="M132" s="42" t="s">
        <v>7</v>
      </c>
      <c r="N132" s="43">
        <v>20</v>
      </c>
      <c r="P132" s="70"/>
    </row>
    <row r="133" spans="1:16" ht="15" customHeight="1">
      <c r="A133" s="14"/>
      <c r="C133" s="31"/>
      <c r="D133" s="24">
        <f>D131</f>
        <v>41.474999999999994</v>
      </c>
      <c r="E133" s="28"/>
      <c r="F133" s="59"/>
      <c r="G133" s="22" t="s">
        <v>14</v>
      </c>
      <c r="H133" s="37"/>
      <c r="I133" s="38"/>
      <c r="J133" s="38">
        <f>H133+I133</f>
        <v>0</v>
      </c>
      <c r="K133" s="39"/>
      <c r="L133" s="39"/>
      <c r="M133" s="39"/>
      <c r="N133" s="62" t="str">
        <f>IF(H133=0,"0,000",SUM(H133+I133)+(K134-K133)+(L134-L133)-M133)</f>
        <v>0,000</v>
      </c>
      <c r="P133" s="70"/>
    </row>
    <row r="134" spans="1:16" ht="15" customHeight="1">
      <c r="A134" s="14"/>
      <c r="C134" s="31"/>
      <c r="D134" s="24">
        <f>D131</f>
        <v>41.474999999999994</v>
      </c>
      <c r="E134" s="29"/>
      <c r="F134" s="56"/>
      <c r="G134" s="21"/>
      <c r="H134" s="40">
        <v>4</v>
      </c>
      <c r="I134" s="41">
        <v>6</v>
      </c>
      <c r="J134" s="41">
        <v>10</v>
      </c>
      <c r="K134" s="42">
        <v>5</v>
      </c>
      <c r="L134" s="42">
        <v>5</v>
      </c>
      <c r="M134" s="42" t="s">
        <v>7</v>
      </c>
      <c r="N134" s="43">
        <v>20</v>
      </c>
      <c r="P134" s="70"/>
    </row>
    <row r="135" spans="1:16" ht="15" customHeight="1">
      <c r="A135" s="14"/>
      <c r="C135" s="31"/>
      <c r="D135" s="24">
        <f>D131</f>
        <v>41.474999999999994</v>
      </c>
      <c r="E135" s="28" t="s">
        <v>55</v>
      </c>
      <c r="F135" s="59">
        <v>213127</v>
      </c>
      <c r="G135" s="22" t="s">
        <v>13</v>
      </c>
      <c r="H135" s="37">
        <v>2.2</v>
      </c>
      <c r="I135" s="38">
        <v>1.95</v>
      </c>
      <c r="J135" s="38">
        <f>H135+I135</f>
        <v>4.15</v>
      </c>
      <c r="K135" s="39">
        <v>1.575</v>
      </c>
      <c r="L135" s="39">
        <v>0.95</v>
      </c>
      <c r="M135" s="39"/>
      <c r="N135" s="62">
        <f>IF(H135=0,"0,000",SUM(H135+I135)+(K136-K135)+(L136-L135)-M135)</f>
        <v>11.625</v>
      </c>
      <c r="P135" s="70"/>
    </row>
    <row r="136" spans="1:16" ht="15" customHeight="1">
      <c r="A136" s="14"/>
      <c r="C136" s="31"/>
      <c r="D136" s="24">
        <f>D131</f>
        <v>41.474999999999994</v>
      </c>
      <c r="E136" s="29"/>
      <c r="F136" s="61"/>
      <c r="G136" s="21"/>
      <c r="H136" s="40">
        <v>4</v>
      </c>
      <c r="I136" s="41">
        <v>6</v>
      </c>
      <c r="J136" s="41">
        <v>10</v>
      </c>
      <c r="K136" s="42">
        <v>5</v>
      </c>
      <c r="L136" s="42">
        <v>5</v>
      </c>
      <c r="M136" s="42" t="s">
        <v>7</v>
      </c>
      <c r="N136" s="43">
        <v>20</v>
      </c>
      <c r="P136" s="70"/>
    </row>
    <row r="137" spans="1:16" ht="15" customHeight="1">
      <c r="A137" s="14"/>
      <c r="C137" s="31"/>
      <c r="D137" s="24">
        <f>D131</f>
        <v>41.474999999999994</v>
      </c>
      <c r="E137" s="28" t="s">
        <v>54</v>
      </c>
      <c r="F137" s="59">
        <v>2334468</v>
      </c>
      <c r="G137" s="22" t="s">
        <v>15</v>
      </c>
      <c r="H137" s="37">
        <v>0.5</v>
      </c>
      <c r="I137" s="38">
        <v>2.15</v>
      </c>
      <c r="J137" s="38">
        <f>H137+I137</f>
        <v>2.65</v>
      </c>
      <c r="K137" s="39">
        <v>2.45</v>
      </c>
      <c r="L137" s="39">
        <v>1.7</v>
      </c>
      <c r="M137" s="39"/>
      <c r="N137" s="62">
        <f>IF(H137=0,"0,000",SUM(H137+I137)+(K138-K137)+(L138-L137)-M137)</f>
        <v>8.5</v>
      </c>
      <c r="P137" s="70"/>
    </row>
    <row r="138" spans="1:16" ht="15" customHeight="1">
      <c r="A138" s="14"/>
      <c r="C138" s="31"/>
      <c r="D138" s="24">
        <f>D131</f>
        <v>41.474999999999994</v>
      </c>
      <c r="E138" s="29" t="s">
        <v>56</v>
      </c>
      <c r="F138" s="57">
        <v>228241</v>
      </c>
      <c r="G138" s="33"/>
      <c r="H138" s="40">
        <v>4</v>
      </c>
      <c r="I138" s="41">
        <v>6</v>
      </c>
      <c r="J138" s="41">
        <v>10</v>
      </c>
      <c r="K138" s="42">
        <v>5</v>
      </c>
      <c r="L138" s="42">
        <v>5</v>
      </c>
      <c r="M138" s="42" t="s">
        <v>7</v>
      </c>
      <c r="N138" s="43">
        <v>20</v>
      </c>
      <c r="P138" s="70"/>
    </row>
    <row r="139" spans="1:16" ht="15" customHeight="1">
      <c r="A139" s="14"/>
      <c r="C139" s="31"/>
      <c r="D139" s="24">
        <f>D131</f>
        <v>41.474999999999994</v>
      </c>
      <c r="E139" s="28" t="s">
        <v>56</v>
      </c>
      <c r="F139" s="59">
        <v>228241</v>
      </c>
      <c r="G139" s="22" t="s">
        <v>12</v>
      </c>
      <c r="H139" s="37">
        <v>1</v>
      </c>
      <c r="I139" s="38">
        <v>1.2</v>
      </c>
      <c r="J139" s="38">
        <f>H139+I139</f>
        <v>2.2</v>
      </c>
      <c r="K139" s="39">
        <v>1.825</v>
      </c>
      <c r="L139" s="39">
        <v>1.95</v>
      </c>
      <c r="M139" s="39"/>
      <c r="N139" s="62">
        <f>IF(H139=0,"0,000",SUM(H139+I139)+(K140-K139)+(L140-L139)-M139)</f>
        <v>8.425</v>
      </c>
      <c r="P139" s="70"/>
    </row>
    <row r="140" spans="1:16" ht="15" customHeight="1" thickBot="1">
      <c r="A140" s="14"/>
      <c r="C140" s="31"/>
      <c r="D140" s="24">
        <f>D131</f>
        <v>41.474999999999994</v>
      </c>
      <c r="E140" s="30"/>
      <c r="F140" s="60"/>
      <c r="G140" s="23"/>
      <c r="H140" s="44">
        <v>4</v>
      </c>
      <c r="I140" s="45">
        <v>6</v>
      </c>
      <c r="J140" s="45">
        <v>10</v>
      </c>
      <c r="K140" s="46">
        <v>5</v>
      </c>
      <c r="L140" s="46">
        <v>5</v>
      </c>
      <c r="M140" s="46" t="s">
        <v>7</v>
      </c>
      <c r="N140" s="47">
        <v>20</v>
      </c>
      <c r="P140" s="70"/>
    </row>
    <row r="141" spans="1:16" ht="15" customHeight="1" thickBot="1">
      <c r="A141" s="25">
        <v>14</v>
      </c>
      <c r="B141" s="19" t="s">
        <v>142</v>
      </c>
      <c r="C141" s="55" t="s">
        <v>42</v>
      </c>
      <c r="D141" s="18">
        <f>N141+N147+N143+N145+N149</f>
        <v>39.1</v>
      </c>
      <c r="E141" s="27" t="s">
        <v>76</v>
      </c>
      <c r="F141" s="58" t="s">
        <v>77</v>
      </c>
      <c r="G141" s="20" t="s">
        <v>16</v>
      </c>
      <c r="H141" s="34">
        <v>1.3</v>
      </c>
      <c r="I141" s="35">
        <v>4.55</v>
      </c>
      <c r="J141" s="35">
        <f>H141+I141</f>
        <v>5.85</v>
      </c>
      <c r="K141" s="36">
        <v>1.75</v>
      </c>
      <c r="L141" s="36">
        <v>1.3</v>
      </c>
      <c r="M141" s="36"/>
      <c r="N141" s="48">
        <f>IF(H141=0,"0,000",SUM(H141+I141)+(K142-K141)+(L142-L141)-M141)</f>
        <v>12.8</v>
      </c>
      <c r="P141" s="70"/>
    </row>
    <row r="142" spans="1:16" ht="15" customHeight="1">
      <c r="A142" s="14"/>
      <c r="B142" s="81"/>
      <c r="C142" s="71"/>
      <c r="D142" s="24">
        <f>D141</f>
        <v>39.1</v>
      </c>
      <c r="E142" s="29" t="s">
        <v>78</v>
      </c>
      <c r="F142" s="57">
        <v>281523</v>
      </c>
      <c r="G142" s="32"/>
      <c r="H142" s="40">
        <v>4</v>
      </c>
      <c r="I142" s="41">
        <v>6</v>
      </c>
      <c r="J142" s="41">
        <v>10</v>
      </c>
      <c r="K142" s="42">
        <v>5</v>
      </c>
      <c r="L142" s="42">
        <v>5</v>
      </c>
      <c r="M142" s="42" t="s">
        <v>7</v>
      </c>
      <c r="N142" s="43">
        <v>20</v>
      </c>
      <c r="P142" s="70"/>
    </row>
    <row r="143" spans="1:16" ht="15" customHeight="1">
      <c r="A143" s="14"/>
      <c r="C143" s="31"/>
      <c r="D143" s="24">
        <f>D141</f>
        <v>39.1</v>
      </c>
      <c r="E143" s="28" t="s">
        <v>58</v>
      </c>
      <c r="F143" s="59">
        <v>281523</v>
      </c>
      <c r="G143" s="22" t="s">
        <v>14</v>
      </c>
      <c r="H143" s="37">
        <v>1.2</v>
      </c>
      <c r="I143" s="38">
        <v>2.9</v>
      </c>
      <c r="J143" s="38">
        <f>H143+I143</f>
        <v>4.1</v>
      </c>
      <c r="K143" s="39">
        <v>2.7</v>
      </c>
      <c r="L143" s="39">
        <v>1.35</v>
      </c>
      <c r="M143" s="39"/>
      <c r="N143" s="62">
        <f>IF(H143=0,"0,000",SUM(H143+I143)+(K144-K143)+(L144-L143)-M143)</f>
        <v>10.049999999999999</v>
      </c>
      <c r="P143" s="70"/>
    </row>
    <row r="144" spans="1:16" ht="15" customHeight="1">
      <c r="A144" s="14"/>
      <c r="C144" s="31"/>
      <c r="D144" s="24">
        <f>D141</f>
        <v>39.1</v>
      </c>
      <c r="E144" s="29"/>
      <c r="F144" s="56"/>
      <c r="G144" s="21"/>
      <c r="H144" s="40">
        <v>4</v>
      </c>
      <c r="I144" s="41">
        <v>6</v>
      </c>
      <c r="J144" s="41">
        <v>10</v>
      </c>
      <c r="K144" s="42">
        <v>5</v>
      </c>
      <c r="L144" s="42">
        <v>5</v>
      </c>
      <c r="M144" s="42" t="s">
        <v>7</v>
      </c>
      <c r="N144" s="43">
        <v>20</v>
      </c>
      <c r="P144" s="70"/>
    </row>
    <row r="145" spans="1:16" ht="15" customHeight="1">
      <c r="A145" s="14"/>
      <c r="C145" s="31"/>
      <c r="D145" s="24">
        <f>D141</f>
        <v>39.1</v>
      </c>
      <c r="E145" s="28"/>
      <c r="F145" s="59"/>
      <c r="G145" s="22" t="s">
        <v>13</v>
      </c>
      <c r="H145" s="37"/>
      <c r="I145" s="38"/>
      <c r="J145" s="38">
        <f>H145+I145</f>
        <v>0</v>
      </c>
      <c r="K145" s="39"/>
      <c r="L145" s="39"/>
      <c r="M145" s="39"/>
      <c r="N145" s="62" t="str">
        <f>IF(H145=0,"0,000",SUM(H145+I145)+(K146-K145)+(L146-L145)-M145)</f>
        <v>0,000</v>
      </c>
      <c r="P145" s="70"/>
    </row>
    <row r="146" spans="1:16" ht="15" customHeight="1">
      <c r="A146" s="14"/>
      <c r="C146" s="31"/>
      <c r="D146" s="24">
        <f>D141</f>
        <v>39.1</v>
      </c>
      <c r="E146" s="29"/>
      <c r="F146" s="61"/>
      <c r="G146" s="21"/>
      <c r="H146" s="40">
        <v>4</v>
      </c>
      <c r="I146" s="41">
        <v>6</v>
      </c>
      <c r="J146" s="41">
        <v>10</v>
      </c>
      <c r="K146" s="42">
        <v>5</v>
      </c>
      <c r="L146" s="42">
        <v>5</v>
      </c>
      <c r="M146" s="42" t="s">
        <v>7</v>
      </c>
      <c r="N146" s="43">
        <v>20</v>
      </c>
      <c r="P146" s="70"/>
    </row>
    <row r="147" spans="1:16" ht="15" customHeight="1">
      <c r="A147" s="14"/>
      <c r="C147" s="31"/>
      <c r="D147" s="24">
        <f>D141</f>
        <v>39.1</v>
      </c>
      <c r="E147" s="28" t="s">
        <v>58</v>
      </c>
      <c r="F147" s="59">
        <v>281523</v>
      </c>
      <c r="G147" s="22" t="s">
        <v>15</v>
      </c>
      <c r="H147" s="37">
        <v>0.7</v>
      </c>
      <c r="I147" s="38">
        <v>2.3</v>
      </c>
      <c r="J147" s="38">
        <f>H147+I147</f>
        <v>3</v>
      </c>
      <c r="K147" s="39">
        <v>2.8</v>
      </c>
      <c r="L147" s="39">
        <v>1.8</v>
      </c>
      <c r="M147" s="39"/>
      <c r="N147" s="62">
        <f>IF(H147=0,"0,000",SUM(H147+I147)+(K148-K147)+(L148-L147)-M147)</f>
        <v>8.4</v>
      </c>
      <c r="P147" s="70"/>
    </row>
    <row r="148" spans="1:16" ht="15" customHeight="1">
      <c r="A148" s="14"/>
      <c r="C148" s="31"/>
      <c r="D148" s="24">
        <f>D141</f>
        <v>39.1</v>
      </c>
      <c r="E148" s="29" t="s">
        <v>59</v>
      </c>
      <c r="F148" s="57">
        <v>261525</v>
      </c>
      <c r="G148" s="33"/>
      <c r="H148" s="40">
        <v>4</v>
      </c>
      <c r="I148" s="41">
        <v>6</v>
      </c>
      <c r="J148" s="41">
        <v>10</v>
      </c>
      <c r="K148" s="42">
        <v>5</v>
      </c>
      <c r="L148" s="42">
        <v>5</v>
      </c>
      <c r="M148" s="42" t="s">
        <v>7</v>
      </c>
      <c r="N148" s="43">
        <v>20</v>
      </c>
      <c r="P148" s="70"/>
    </row>
    <row r="149" spans="1:16" ht="15" customHeight="1">
      <c r="A149" s="14"/>
      <c r="C149" s="31"/>
      <c r="D149" s="24">
        <f>D141</f>
        <v>39.1</v>
      </c>
      <c r="E149" s="28" t="s">
        <v>57</v>
      </c>
      <c r="F149" s="59">
        <v>281522</v>
      </c>
      <c r="G149" s="22" t="s">
        <v>12</v>
      </c>
      <c r="H149" s="37">
        <v>0.7</v>
      </c>
      <c r="I149" s="38">
        <v>1.05</v>
      </c>
      <c r="J149" s="38">
        <f>H149+I149</f>
        <v>1.75</v>
      </c>
      <c r="K149" s="39">
        <v>2.15</v>
      </c>
      <c r="L149" s="39">
        <v>1.75</v>
      </c>
      <c r="M149" s="39"/>
      <c r="N149" s="62">
        <f>IF(H149=0,"0,000",SUM(H149+I149)+(K150-K149)+(L150-L149)-M149)</f>
        <v>7.85</v>
      </c>
      <c r="P149" s="70"/>
    </row>
    <row r="150" spans="1:16" ht="15" customHeight="1" thickBot="1">
      <c r="A150" s="14"/>
      <c r="C150" s="31"/>
      <c r="D150" s="24">
        <f>D141</f>
        <v>39.1</v>
      </c>
      <c r="E150" s="30"/>
      <c r="F150" s="60"/>
      <c r="G150" s="23"/>
      <c r="H150" s="44">
        <v>4</v>
      </c>
      <c r="I150" s="45">
        <v>6</v>
      </c>
      <c r="J150" s="45">
        <v>10</v>
      </c>
      <c r="K150" s="46">
        <v>5</v>
      </c>
      <c r="L150" s="46">
        <v>5</v>
      </c>
      <c r="M150" s="46" t="s">
        <v>7</v>
      </c>
      <c r="N150" s="47">
        <v>20</v>
      </c>
      <c r="P150" s="70"/>
    </row>
    <row r="151" spans="1:16" ht="15" customHeight="1" thickBot="1">
      <c r="A151" s="25">
        <v>15</v>
      </c>
      <c r="B151" s="19" t="s">
        <v>112</v>
      </c>
      <c r="C151" s="55" t="s">
        <v>113</v>
      </c>
      <c r="D151" s="18">
        <f>N151+N157+N153+N155+N159</f>
        <v>38.975</v>
      </c>
      <c r="E151" s="27" t="s">
        <v>145</v>
      </c>
      <c r="F151" s="58" t="s">
        <v>146</v>
      </c>
      <c r="G151" s="20" t="s">
        <v>16</v>
      </c>
      <c r="H151" s="34">
        <v>2.1</v>
      </c>
      <c r="I151" s="35">
        <v>4.6</v>
      </c>
      <c r="J151" s="35">
        <f>H151+I151</f>
        <v>6.699999999999999</v>
      </c>
      <c r="K151" s="36">
        <v>1.9</v>
      </c>
      <c r="L151" s="36">
        <v>1.6</v>
      </c>
      <c r="M151" s="36"/>
      <c r="N151" s="48">
        <f>IF(H151=0,"0,000",SUM(H151+I151)+(K152-K151)+(L152-L151)-M151)</f>
        <v>13.2</v>
      </c>
      <c r="P151" s="70"/>
    </row>
    <row r="152" spans="1:16" ht="15" customHeight="1">
      <c r="A152" s="14"/>
      <c r="B152" s="78"/>
      <c r="C152" s="71"/>
      <c r="D152" s="24">
        <f>D151</f>
        <v>38.975</v>
      </c>
      <c r="E152" s="29" t="s">
        <v>114</v>
      </c>
      <c r="F152" s="57">
        <v>246344</v>
      </c>
      <c r="G152" s="32"/>
      <c r="H152" s="40">
        <v>4</v>
      </c>
      <c r="I152" s="41">
        <v>6</v>
      </c>
      <c r="J152" s="41">
        <v>10</v>
      </c>
      <c r="K152" s="42">
        <v>5</v>
      </c>
      <c r="L152" s="42">
        <v>5</v>
      </c>
      <c r="M152" s="42" t="s">
        <v>7</v>
      </c>
      <c r="N152" s="43">
        <v>20</v>
      </c>
      <c r="P152" s="70"/>
    </row>
    <row r="153" spans="1:16" ht="15" customHeight="1">
      <c r="A153" s="14"/>
      <c r="B153" s="70"/>
      <c r="C153" s="31"/>
      <c r="D153" s="24">
        <f>D151</f>
        <v>38.975</v>
      </c>
      <c r="E153" s="28"/>
      <c r="F153" s="59"/>
      <c r="G153" s="22" t="s">
        <v>14</v>
      </c>
      <c r="H153" s="37"/>
      <c r="I153" s="38"/>
      <c r="J153" s="38">
        <f>H153+I153</f>
        <v>0</v>
      </c>
      <c r="K153" s="39"/>
      <c r="L153" s="39"/>
      <c r="M153" s="39"/>
      <c r="N153" s="62" t="str">
        <f>IF(H153=0,"0,000",SUM(H153+I153)+(K154-K153)+(L154-L153)-M153)</f>
        <v>0,000</v>
      </c>
      <c r="P153" s="70"/>
    </row>
    <row r="154" spans="1:16" ht="15" customHeight="1">
      <c r="A154" s="14"/>
      <c r="C154" s="31"/>
      <c r="D154" s="24">
        <f>D151</f>
        <v>38.975</v>
      </c>
      <c r="E154" s="29"/>
      <c r="F154" s="56"/>
      <c r="G154" s="21"/>
      <c r="H154" s="40">
        <v>4</v>
      </c>
      <c r="I154" s="41">
        <v>6</v>
      </c>
      <c r="J154" s="41">
        <v>10</v>
      </c>
      <c r="K154" s="42">
        <v>5</v>
      </c>
      <c r="L154" s="42">
        <v>5</v>
      </c>
      <c r="M154" s="42" t="s">
        <v>7</v>
      </c>
      <c r="N154" s="43">
        <v>20</v>
      </c>
      <c r="P154" s="70"/>
    </row>
    <row r="155" spans="1:16" ht="15" customHeight="1">
      <c r="A155" s="14"/>
      <c r="C155" s="31"/>
      <c r="D155" s="24">
        <f>D151</f>
        <v>38.975</v>
      </c>
      <c r="E155" s="28" t="s">
        <v>157</v>
      </c>
      <c r="F155" s="59">
        <v>266040</v>
      </c>
      <c r="G155" s="22" t="s">
        <v>13</v>
      </c>
      <c r="H155" s="37">
        <v>1.3</v>
      </c>
      <c r="I155" s="38">
        <v>1.85</v>
      </c>
      <c r="J155" s="38">
        <f>H155+I155</f>
        <v>3.1500000000000004</v>
      </c>
      <c r="K155" s="39">
        <v>2.075</v>
      </c>
      <c r="L155" s="39">
        <v>1.5</v>
      </c>
      <c r="M155" s="39"/>
      <c r="N155" s="62">
        <f>IF(H155=0,"0,000",SUM(H155+I155)+(K156-K155)+(L156-L155)-M155)</f>
        <v>9.575</v>
      </c>
      <c r="P155" s="70"/>
    </row>
    <row r="156" spans="1:16" ht="15" customHeight="1">
      <c r="A156" s="14"/>
      <c r="C156" s="31"/>
      <c r="D156" s="24">
        <f>D151</f>
        <v>38.975</v>
      </c>
      <c r="E156" s="29"/>
      <c r="F156" s="61"/>
      <c r="G156" s="21"/>
      <c r="H156" s="40">
        <v>4</v>
      </c>
      <c r="I156" s="41">
        <v>6</v>
      </c>
      <c r="J156" s="41">
        <v>10</v>
      </c>
      <c r="K156" s="42">
        <v>5</v>
      </c>
      <c r="L156" s="42">
        <v>5</v>
      </c>
      <c r="M156" s="42" t="s">
        <v>7</v>
      </c>
      <c r="N156" s="43">
        <v>20</v>
      </c>
      <c r="P156" s="70"/>
    </row>
    <row r="157" spans="1:16" ht="15" customHeight="1">
      <c r="A157" s="14"/>
      <c r="C157" s="31"/>
      <c r="D157" s="24">
        <f>D151</f>
        <v>38.975</v>
      </c>
      <c r="E157" s="28" t="s">
        <v>116</v>
      </c>
      <c r="F157" s="59">
        <v>246336</v>
      </c>
      <c r="G157" s="22" t="s">
        <v>15</v>
      </c>
      <c r="H157" s="37">
        <v>1.4</v>
      </c>
      <c r="I157" s="38">
        <v>1.75</v>
      </c>
      <c r="J157" s="38">
        <f>H157+I157</f>
        <v>3.15</v>
      </c>
      <c r="K157" s="39">
        <v>2.775</v>
      </c>
      <c r="L157" s="39">
        <v>2</v>
      </c>
      <c r="M157" s="39"/>
      <c r="N157" s="62">
        <f>IF(H157=0,"0,000",SUM(H157+I157)+(K158-K157)+(L158-L157)-M157)</f>
        <v>8.375</v>
      </c>
      <c r="P157" s="70"/>
    </row>
    <row r="158" spans="1:16" ht="15" customHeight="1">
      <c r="A158" s="14"/>
      <c r="C158" s="31"/>
      <c r="D158" s="24">
        <f>D151</f>
        <v>38.975</v>
      </c>
      <c r="E158" s="29" t="s">
        <v>115</v>
      </c>
      <c r="F158" s="57">
        <v>246344</v>
      </c>
      <c r="G158" s="33"/>
      <c r="H158" s="40">
        <v>4</v>
      </c>
      <c r="I158" s="41">
        <v>6</v>
      </c>
      <c r="J158" s="41">
        <v>10</v>
      </c>
      <c r="K158" s="42">
        <v>5</v>
      </c>
      <c r="L158" s="42">
        <v>5</v>
      </c>
      <c r="M158" s="42" t="s">
        <v>7</v>
      </c>
      <c r="N158" s="43">
        <v>20</v>
      </c>
      <c r="P158" s="70"/>
    </row>
    <row r="159" spans="1:16" ht="15" customHeight="1">
      <c r="A159" s="14"/>
      <c r="C159" s="31"/>
      <c r="D159" s="24">
        <f>D151</f>
        <v>38.975</v>
      </c>
      <c r="E159" s="28" t="s">
        <v>157</v>
      </c>
      <c r="F159" s="59">
        <v>266040</v>
      </c>
      <c r="G159" s="22" t="s">
        <v>12</v>
      </c>
      <c r="H159" s="37">
        <v>1.1</v>
      </c>
      <c r="I159" s="38">
        <v>1.05</v>
      </c>
      <c r="J159" s="38">
        <f>H159+I159</f>
        <v>2.1500000000000004</v>
      </c>
      <c r="K159" s="39">
        <v>2.275</v>
      </c>
      <c r="L159" s="39">
        <v>2.05</v>
      </c>
      <c r="M159" s="39"/>
      <c r="N159" s="62">
        <f>IF(H159=0,"0,000",SUM(H159+I159)+(K160-K159)+(L160-L159)-M159)</f>
        <v>7.825</v>
      </c>
      <c r="P159" s="70"/>
    </row>
    <row r="160" spans="1:16" ht="15" customHeight="1" thickBot="1">
      <c r="A160" s="14"/>
      <c r="C160" s="31"/>
      <c r="D160" s="24">
        <f>D151</f>
        <v>38.975</v>
      </c>
      <c r="E160" s="30"/>
      <c r="F160" s="60"/>
      <c r="G160" s="23"/>
      <c r="H160" s="44">
        <v>4</v>
      </c>
      <c r="I160" s="45">
        <v>6</v>
      </c>
      <c r="J160" s="45">
        <v>10</v>
      </c>
      <c r="K160" s="46">
        <v>5</v>
      </c>
      <c r="L160" s="46">
        <v>5</v>
      </c>
      <c r="M160" s="46" t="s">
        <v>7</v>
      </c>
      <c r="N160" s="47">
        <v>20</v>
      </c>
      <c r="P160" s="70"/>
    </row>
    <row r="161" spans="1:16" ht="15" customHeight="1" thickBot="1">
      <c r="A161" s="25">
        <v>16</v>
      </c>
      <c r="B161" s="19" t="s">
        <v>40</v>
      </c>
      <c r="C161" s="55" t="s">
        <v>41</v>
      </c>
      <c r="D161" s="18">
        <f>N161+N167+N163+N165+N169</f>
        <v>31.25</v>
      </c>
      <c r="E161" s="27" t="s">
        <v>99</v>
      </c>
      <c r="F161" s="58" t="s">
        <v>101</v>
      </c>
      <c r="G161" s="20" t="s">
        <v>16</v>
      </c>
      <c r="H161" s="34">
        <v>1.7</v>
      </c>
      <c r="I161" s="35">
        <v>2.85</v>
      </c>
      <c r="J161" s="35">
        <f>H161+I161</f>
        <v>4.55</v>
      </c>
      <c r="K161" s="36">
        <v>2</v>
      </c>
      <c r="L161" s="36">
        <v>1.8</v>
      </c>
      <c r="M161" s="36"/>
      <c r="N161" s="48">
        <f>IF(H161=0,"0,000",SUM(H161+I161)+(K162-K161)+(L162-L161)-M161)</f>
        <v>10.75</v>
      </c>
      <c r="P161" s="70"/>
    </row>
    <row r="162" spans="1:16" ht="15" customHeight="1">
      <c r="A162" s="14"/>
      <c r="B162" s="77"/>
      <c r="C162" s="31"/>
      <c r="D162" s="24">
        <f>D161</f>
        <v>31.25</v>
      </c>
      <c r="E162" s="29" t="s">
        <v>100</v>
      </c>
      <c r="F162" s="57">
        <v>231270</v>
      </c>
      <c r="G162" s="32"/>
      <c r="H162" s="40">
        <v>4</v>
      </c>
      <c r="I162" s="41">
        <v>6</v>
      </c>
      <c r="J162" s="41">
        <v>10</v>
      </c>
      <c r="K162" s="42">
        <v>5</v>
      </c>
      <c r="L162" s="42">
        <v>5</v>
      </c>
      <c r="M162" s="42" t="s">
        <v>7</v>
      </c>
      <c r="N162" s="43">
        <v>20</v>
      </c>
      <c r="P162" s="70"/>
    </row>
    <row r="163" spans="1:16" ht="15" customHeight="1">
      <c r="A163" s="14"/>
      <c r="C163" s="31"/>
      <c r="D163" s="24">
        <f>D161</f>
        <v>31.25</v>
      </c>
      <c r="E163" s="28"/>
      <c r="F163" s="59"/>
      <c r="G163" s="22" t="s">
        <v>14</v>
      </c>
      <c r="H163" s="37"/>
      <c r="I163" s="38"/>
      <c r="J163" s="38">
        <f>H163+I163</f>
        <v>0</v>
      </c>
      <c r="K163" s="39"/>
      <c r="L163" s="39"/>
      <c r="M163" s="39"/>
      <c r="N163" s="62" t="str">
        <f>IF(H163=0,"0,000",SUM(H163+I163)+(K164-K163)+(L164-L163)-M163)</f>
        <v>0,000</v>
      </c>
      <c r="P163" s="70"/>
    </row>
    <row r="164" spans="1:16" ht="15" customHeight="1">
      <c r="A164" s="14"/>
      <c r="C164" s="31"/>
      <c r="D164" s="24">
        <f>D161</f>
        <v>31.25</v>
      </c>
      <c r="E164" s="29"/>
      <c r="F164" s="56"/>
      <c r="G164" s="21"/>
      <c r="H164" s="40">
        <v>4</v>
      </c>
      <c r="I164" s="41">
        <v>6</v>
      </c>
      <c r="J164" s="41">
        <v>10</v>
      </c>
      <c r="K164" s="42">
        <v>5</v>
      </c>
      <c r="L164" s="42">
        <v>5</v>
      </c>
      <c r="M164" s="42" t="s">
        <v>7</v>
      </c>
      <c r="N164" s="43">
        <v>20</v>
      </c>
      <c r="P164" s="70"/>
    </row>
    <row r="165" spans="1:16" ht="15" customHeight="1">
      <c r="A165" s="14"/>
      <c r="C165" s="31"/>
      <c r="D165" s="24">
        <f>D161</f>
        <v>31.25</v>
      </c>
      <c r="E165" s="28" t="s">
        <v>102</v>
      </c>
      <c r="F165" s="59">
        <v>266368</v>
      </c>
      <c r="G165" s="22" t="s">
        <v>13</v>
      </c>
      <c r="H165" s="37">
        <v>0.9</v>
      </c>
      <c r="I165" s="38">
        <v>0.95</v>
      </c>
      <c r="J165" s="38">
        <f>H165+I165</f>
        <v>1.85</v>
      </c>
      <c r="K165" s="39">
        <v>2.5</v>
      </c>
      <c r="L165" s="39">
        <v>1.95</v>
      </c>
      <c r="M165" s="39"/>
      <c r="N165" s="62">
        <f>IF(H165=0,"0,000",SUM(H165+I165)+(K166-K165)+(L166-L165)-M165)</f>
        <v>7.3999999999999995</v>
      </c>
      <c r="P165" s="70"/>
    </row>
    <row r="166" spans="1:16" ht="15" customHeight="1">
      <c r="A166" s="14"/>
      <c r="C166" s="31"/>
      <c r="D166" s="24">
        <f>D161</f>
        <v>31.25</v>
      </c>
      <c r="E166" s="29"/>
      <c r="F166" s="61"/>
      <c r="G166" s="21"/>
      <c r="H166" s="40">
        <v>4</v>
      </c>
      <c r="I166" s="41">
        <v>6</v>
      </c>
      <c r="J166" s="41">
        <v>10</v>
      </c>
      <c r="K166" s="42">
        <v>5</v>
      </c>
      <c r="L166" s="42">
        <v>5</v>
      </c>
      <c r="M166" s="42" t="s">
        <v>7</v>
      </c>
      <c r="N166" s="43">
        <v>20</v>
      </c>
      <c r="P166" s="70"/>
    </row>
    <row r="167" spans="1:16" ht="15" customHeight="1">
      <c r="A167" s="14"/>
      <c r="C167" s="31"/>
      <c r="D167" s="24">
        <f>D161</f>
        <v>31.25</v>
      </c>
      <c r="E167" s="28" t="s">
        <v>103</v>
      </c>
      <c r="F167" s="59">
        <v>278750</v>
      </c>
      <c r="G167" s="22" t="s">
        <v>15</v>
      </c>
      <c r="H167" s="37">
        <v>0.7</v>
      </c>
      <c r="I167" s="38">
        <v>1.45</v>
      </c>
      <c r="J167" s="38">
        <f>H167+I167</f>
        <v>2.15</v>
      </c>
      <c r="K167" s="39">
        <v>3</v>
      </c>
      <c r="L167" s="39">
        <v>2.2</v>
      </c>
      <c r="M167" s="39"/>
      <c r="N167" s="62">
        <f>IF(H167=0,"0,000",SUM(H167+I167)+(K168-K167)+(L168-L167)-M167)</f>
        <v>6.95</v>
      </c>
      <c r="P167" s="70"/>
    </row>
    <row r="168" spans="1:16" ht="15" customHeight="1">
      <c r="A168" s="14"/>
      <c r="C168" s="31"/>
      <c r="D168" s="24">
        <f>D161</f>
        <v>31.25</v>
      </c>
      <c r="E168" s="29" t="s">
        <v>104</v>
      </c>
      <c r="F168" s="57">
        <v>231270</v>
      </c>
      <c r="G168" s="33"/>
      <c r="H168" s="40">
        <v>4</v>
      </c>
      <c r="I168" s="41">
        <v>6</v>
      </c>
      <c r="J168" s="41">
        <v>10</v>
      </c>
      <c r="K168" s="42">
        <v>5</v>
      </c>
      <c r="L168" s="42">
        <v>5</v>
      </c>
      <c r="M168" s="42" t="s">
        <v>7</v>
      </c>
      <c r="N168" s="43">
        <v>20</v>
      </c>
      <c r="P168" s="70"/>
    </row>
    <row r="169" spans="1:16" ht="15" customHeight="1">
      <c r="A169" s="14"/>
      <c r="C169" s="31"/>
      <c r="D169" s="24">
        <f>D161</f>
        <v>31.25</v>
      </c>
      <c r="E169" s="28" t="s">
        <v>105</v>
      </c>
      <c r="F169" s="59">
        <v>260959</v>
      </c>
      <c r="G169" s="22" t="s">
        <v>12</v>
      </c>
      <c r="H169" s="37">
        <v>0.4</v>
      </c>
      <c r="I169" s="38">
        <v>0.55</v>
      </c>
      <c r="J169" s="38">
        <f>H169+I169</f>
        <v>0.9500000000000001</v>
      </c>
      <c r="K169" s="39">
        <v>2.6</v>
      </c>
      <c r="L169" s="39">
        <v>2.2</v>
      </c>
      <c r="M169" s="39"/>
      <c r="N169" s="62">
        <f>IF(H169=0,"0,000",SUM(H169+I169)+(K170-K169)+(L170-L169)-M169)</f>
        <v>6.15</v>
      </c>
      <c r="P169" s="70"/>
    </row>
    <row r="170" spans="1:16" ht="15" customHeight="1" thickBot="1">
      <c r="A170" s="14"/>
      <c r="C170" s="31"/>
      <c r="D170" s="24">
        <f>D161</f>
        <v>31.25</v>
      </c>
      <c r="E170" s="30"/>
      <c r="F170" s="60"/>
      <c r="G170" s="23"/>
      <c r="H170" s="44">
        <v>4</v>
      </c>
      <c r="I170" s="45">
        <v>6</v>
      </c>
      <c r="J170" s="45">
        <v>10</v>
      </c>
      <c r="K170" s="46">
        <v>5</v>
      </c>
      <c r="L170" s="46">
        <v>5</v>
      </c>
      <c r="M170" s="46" t="s">
        <v>7</v>
      </c>
      <c r="N170" s="47">
        <v>20</v>
      </c>
      <c r="P170" s="70"/>
    </row>
  </sheetData>
  <mergeCells count="1">
    <mergeCell ref="A8:M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4" manualBreakCount="4">
    <brk id="40" max="255" man="1"/>
    <brk id="80" max="255" man="1"/>
    <brk id="120" max="255" man="1"/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CRL</cp:lastModifiedBy>
  <cp:lastPrinted>2009-03-22T12:11:18Z</cp:lastPrinted>
  <dcterms:created xsi:type="dcterms:W3CDTF">2002-03-14T22:06:33Z</dcterms:created>
  <dcterms:modified xsi:type="dcterms:W3CDTF">2009-03-22T12:30:38Z</dcterms:modified>
  <cp:category/>
  <cp:version/>
  <cp:contentType/>
  <cp:contentStatus/>
</cp:coreProperties>
</file>